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uvod" sheetId="1" r:id="rId1"/>
    <sheet name="vaja 1" sheetId="2" r:id="rId2"/>
    <sheet name="vaja 2" sheetId="3" r:id="rId3"/>
    <sheet name="vaja 3" sheetId="4" r:id="rId4"/>
    <sheet name="vaja 4" sheetId="5" r:id="rId5"/>
    <sheet name="vaja 5" sheetId="6" r:id="rId6"/>
    <sheet name="vaja 6" sheetId="7" r:id="rId7"/>
  </sheets>
  <definedNames/>
  <calcPr fullCalcOnLoad="1"/>
</workbook>
</file>

<file path=xl/sharedStrings.xml><?xml version="1.0" encoding="utf-8"?>
<sst xmlns="http://schemas.openxmlformats.org/spreadsheetml/2006/main" count="38" uniqueCount="28">
  <si>
    <t>SODO ŠTEVILO</t>
  </si>
  <si>
    <t>NI SODO ŠTEVILO</t>
  </si>
  <si>
    <t>VEČJE OD 10</t>
  </si>
  <si>
    <t>NI VEČJE OD 10</t>
  </si>
  <si>
    <t>LIHO ŠTEVILO</t>
  </si>
  <si>
    <t>VEČJE OD 15</t>
  </si>
  <si>
    <t>IMA 5 ENIC</t>
  </si>
  <si>
    <t>NIMA 5 ENIC</t>
  </si>
  <si>
    <t>VEČJE OD 60</t>
  </si>
  <si>
    <t>NI VEČJE OD 60</t>
  </si>
  <si>
    <t>IMA 3 DESETICE</t>
  </si>
  <si>
    <t>IMA 7 ENIC</t>
  </si>
  <si>
    <t>NIMA 7 ENIC</t>
  </si>
  <si>
    <t>Carrollov prikaz dopolni s števili tako, da jih vpiši na bela polja.</t>
  </si>
  <si>
    <t>MANJŠE OD 40</t>
  </si>
  <si>
    <t>NIMA VEČ KOT 4 ENICE</t>
  </si>
  <si>
    <t>IMA VEČ KOT 
4 ENICE</t>
  </si>
  <si>
    <t>NI MANJŠE OD 40</t>
  </si>
  <si>
    <t>DOPOLNI CARROLLOV PRIKAZ</t>
  </si>
  <si>
    <t>Navodila</t>
  </si>
  <si>
    <t>Priprava gradiva: Damjana Vidmar</t>
  </si>
  <si>
    <r>
      <t xml:space="preserve">3. Pravilnost vpisane rešitve ti bo računalnik sporočil, ko se boš </t>
    </r>
    <r>
      <rPr>
        <b/>
        <sz val="11"/>
        <color indexed="62"/>
        <rFont val="Calibri"/>
        <family val="2"/>
      </rPr>
      <t>premaknil na drugo</t>
    </r>
    <r>
      <rPr>
        <sz val="11"/>
        <color indexed="62"/>
        <rFont val="Calibri"/>
        <family val="2"/>
      </rPr>
      <t xml:space="preserve"> belo </t>
    </r>
    <r>
      <rPr>
        <b/>
        <sz val="11"/>
        <color indexed="62"/>
        <rFont val="Calibri"/>
        <family val="2"/>
      </rPr>
      <t>polje.</t>
    </r>
  </si>
  <si>
    <r>
      <t xml:space="preserve">2. Če boš v prikaz zapisal </t>
    </r>
    <r>
      <rPr>
        <b/>
        <sz val="11"/>
        <color indexed="62"/>
        <rFont val="Calibri"/>
        <family val="2"/>
      </rPr>
      <t>enaki rešitvi</t>
    </r>
    <r>
      <rPr>
        <sz val="11"/>
        <color indexed="62"/>
        <rFont val="Calibri"/>
        <family val="2"/>
      </rPr>
      <t xml:space="preserve">, se bo polje pod rešitvijo obarvalo </t>
    </r>
    <r>
      <rPr>
        <b/>
        <sz val="11"/>
        <color indexed="62"/>
        <rFont val="Calibri"/>
        <family val="2"/>
      </rPr>
      <t>rumeno</t>
    </r>
    <r>
      <rPr>
        <sz val="11"/>
        <color indexed="62"/>
        <rFont val="Calibri"/>
        <family val="2"/>
      </rPr>
      <t>.</t>
    </r>
  </si>
  <si>
    <r>
      <t xml:space="preserve">5. Med nalogami se premikaš tako, da klikaš na </t>
    </r>
    <r>
      <rPr>
        <b/>
        <sz val="11"/>
        <color indexed="62"/>
        <rFont val="Calibri"/>
        <family val="2"/>
      </rPr>
      <t>zavihke</t>
    </r>
    <r>
      <rPr>
        <sz val="11"/>
        <color indexed="62"/>
        <rFont val="Calibri"/>
        <family val="2"/>
      </rPr>
      <t xml:space="preserve"> z oznako vaja 1, 
vaja 2, … </t>
    </r>
    <r>
      <rPr>
        <b/>
        <sz val="11"/>
        <color indexed="62"/>
        <rFont val="Calibri"/>
        <family val="2"/>
      </rPr>
      <t>na dnu zaslona</t>
    </r>
    <r>
      <rPr>
        <sz val="11"/>
        <color indexed="62"/>
        <rFont val="Calibri"/>
        <family val="2"/>
      </rPr>
      <t>.</t>
    </r>
  </si>
  <si>
    <r>
      <t>4. Če si vpisal napačno rešitev, jo popraviš tako, da klikneš na</t>
    </r>
    <r>
      <rPr>
        <b/>
        <sz val="11"/>
        <color indexed="62"/>
        <rFont val="Calibri"/>
        <family val="2"/>
      </rPr>
      <t xml:space="preserve"> napačno rešitev </t>
    </r>
    <r>
      <rPr>
        <sz val="11"/>
        <color indexed="62"/>
        <rFont val="Calibri"/>
        <family val="2"/>
      </rPr>
      <t xml:space="preserve">in </t>
    </r>
    <r>
      <rPr>
        <b/>
        <sz val="11"/>
        <color indexed="62"/>
        <rFont val="Calibri"/>
        <family val="2"/>
      </rPr>
      <t>vpišeš novo</t>
    </r>
    <r>
      <rPr>
        <sz val="11"/>
        <color indexed="62"/>
        <rFont val="Calibri"/>
        <family val="2"/>
      </rPr>
      <t xml:space="preserve">. Prvotno vpisane rešitve </t>
    </r>
    <r>
      <rPr>
        <b/>
        <sz val="11"/>
        <color indexed="62"/>
        <rFont val="Calibri"/>
        <family val="2"/>
      </rPr>
      <t>ni potrebno brisati</t>
    </r>
    <r>
      <rPr>
        <sz val="11"/>
        <color indexed="62"/>
        <rFont val="Calibri"/>
        <family val="2"/>
      </rPr>
      <t>.</t>
    </r>
  </si>
  <si>
    <r>
      <t xml:space="preserve">1. V prikaz vpisuj števila večja od </t>
    </r>
    <r>
      <rPr>
        <b/>
        <sz val="11"/>
        <color indexed="62"/>
        <rFont val="Calibri"/>
        <family val="2"/>
      </rPr>
      <t>0</t>
    </r>
    <r>
      <rPr>
        <sz val="11"/>
        <color indexed="62"/>
        <rFont val="Calibri"/>
        <family val="2"/>
      </rPr>
      <t xml:space="preserve"> in manjša od </t>
    </r>
    <r>
      <rPr>
        <b/>
        <sz val="11"/>
        <color indexed="62"/>
        <rFont val="Calibri"/>
        <family val="2"/>
      </rPr>
      <t>1000</t>
    </r>
    <r>
      <rPr>
        <sz val="11"/>
        <color indexed="62"/>
        <rFont val="Calibri"/>
        <family val="2"/>
      </rPr>
      <t>.</t>
    </r>
  </si>
  <si>
    <t>MANJŠE OD 60</t>
  </si>
  <si>
    <t>NI MANJŠE OD 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</si>
</sst>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6"/>
      <color indexed="62"/>
      <name val="Calibri"/>
      <family val="2"/>
    </font>
    <font>
      <sz val="11"/>
      <color indexed="8"/>
      <name val="Webdings"/>
      <family val="1"/>
    </font>
    <font>
      <b/>
      <sz val="16"/>
      <color indexed="10"/>
      <name val="Webdings"/>
      <family val="1"/>
    </font>
    <font>
      <b/>
      <sz val="16"/>
      <color indexed="9"/>
      <name val="Calibri"/>
      <family val="2"/>
    </font>
    <font>
      <b/>
      <sz val="16"/>
      <color indexed="17"/>
      <name val="Calibri"/>
      <family val="2"/>
    </font>
    <font>
      <b/>
      <sz val="16"/>
      <color indexed="60"/>
      <name val="Calibri"/>
      <family val="2"/>
    </font>
    <font>
      <b/>
      <sz val="16"/>
      <color indexed="14"/>
      <name val="Calibri"/>
      <family val="2"/>
    </font>
    <font>
      <sz val="11"/>
      <color indexed="14"/>
      <name val="Calibri"/>
      <family val="2"/>
    </font>
    <font>
      <b/>
      <sz val="16"/>
      <color indexed="36"/>
      <name val="Calibri"/>
      <family val="2"/>
    </font>
    <font>
      <sz val="11"/>
      <color indexed="36"/>
      <name val="Calibri"/>
      <family val="2"/>
    </font>
    <font>
      <b/>
      <sz val="18"/>
      <color indexed="9"/>
      <name val="Calibri"/>
      <family val="2"/>
    </font>
    <font>
      <b/>
      <sz val="16"/>
      <color indexed="30"/>
      <name val="Calibri"/>
      <family val="2"/>
    </font>
    <font>
      <sz val="11"/>
      <color indexed="30"/>
      <name val="Calibri"/>
      <family val="2"/>
    </font>
    <font>
      <b/>
      <sz val="48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3" tint="0.39998000860214233"/>
      <name val="Calibri"/>
      <family val="2"/>
    </font>
    <font>
      <sz val="11"/>
      <color theme="1"/>
      <name val="Webdings"/>
      <family val="1"/>
    </font>
    <font>
      <b/>
      <sz val="16"/>
      <color rgb="FFFF0000"/>
      <name val="Webdings"/>
      <family val="1"/>
    </font>
    <font>
      <b/>
      <sz val="16"/>
      <color theme="0"/>
      <name val="Calibri"/>
      <family val="2"/>
    </font>
    <font>
      <b/>
      <sz val="16"/>
      <color rgb="FF006600"/>
      <name val="Calibri"/>
      <family val="2"/>
    </font>
    <font>
      <b/>
      <sz val="16"/>
      <color theme="9" tint="-0.4999699890613556"/>
      <name val="Calibri"/>
      <family val="2"/>
    </font>
    <font>
      <sz val="11"/>
      <color theme="9" tint="-0.4999699890613556"/>
      <name val="Calibri"/>
      <family val="2"/>
    </font>
    <font>
      <sz val="11"/>
      <color rgb="FF006600"/>
      <name val="Calibri"/>
      <family val="2"/>
    </font>
    <font>
      <b/>
      <sz val="16"/>
      <color rgb="FFCC0066"/>
      <name val="Calibri"/>
      <family val="2"/>
    </font>
    <font>
      <sz val="11"/>
      <color rgb="FFCC0066"/>
      <name val="Calibri"/>
      <family val="2"/>
    </font>
    <font>
      <b/>
      <sz val="16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8"/>
      <color theme="0"/>
      <name val="Calibri"/>
      <family val="2"/>
    </font>
    <font>
      <b/>
      <sz val="16"/>
      <color rgb="FF0033CC"/>
      <name val="Calibri"/>
      <family val="2"/>
    </font>
    <font>
      <sz val="11"/>
      <color rgb="FF0033CC"/>
      <name val="Calibri"/>
      <family val="2"/>
    </font>
    <font>
      <b/>
      <sz val="48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FFFF89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24997000396251678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4999699890613556"/>
      </bottom>
    </border>
    <border>
      <left style="medium">
        <color theme="9" tint="-0.4999699890613556"/>
      </left>
      <right>
        <color indexed="63"/>
      </right>
      <top>
        <color indexed="63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4999699890613556"/>
      </right>
      <top>
        <color indexed="63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4999699890613556"/>
      </top>
      <bottom>
        <color indexed="63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6600"/>
      </top>
      <bottom>
        <color indexed="63"/>
      </bottom>
    </border>
    <border>
      <left>
        <color indexed="63"/>
      </left>
      <right style="medium">
        <color rgb="FF006600"/>
      </right>
      <top style="medium">
        <color rgb="FF006600"/>
      </top>
      <bottom>
        <color indexed="63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medium">
        <color rgb="FFCC0066"/>
      </bottom>
    </border>
    <border>
      <left>
        <color indexed="63"/>
      </left>
      <right style="medium">
        <color rgb="FFCC0066"/>
      </right>
      <top>
        <color indexed="63"/>
      </top>
      <bottom>
        <color indexed="63"/>
      </bottom>
    </border>
    <border>
      <left>
        <color indexed="63"/>
      </left>
      <right style="medium">
        <color rgb="FFCC0066"/>
      </right>
      <top>
        <color indexed="63"/>
      </top>
      <bottom style="medium">
        <color rgb="FFCC0066"/>
      </bottom>
    </border>
    <border>
      <left>
        <color indexed="63"/>
      </left>
      <right>
        <color indexed="63"/>
      </right>
      <top style="medium">
        <color rgb="FFCC0066"/>
      </top>
      <bottom>
        <color indexed="63"/>
      </bottom>
    </border>
    <border>
      <left>
        <color indexed="63"/>
      </left>
      <right style="medium">
        <color rgb="FFCC0066"/>
      </right>
      <top style="medium">
        <color rgb="FFCC0066"/>
      </top>
      <bottom>
        <color indexed="63"/>
      </bottom>
    </border>
    <border>
      <left style="medium">
        <color rgb="FFCC0066"/>
      </left>
      <right>
        <color indexed="63"/>
      </right>
      <top style="medium">
        <color rgb="FFCC00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7" tint="-0.24997000396251678"/>
      </right>
      <top>
        <color indexed="63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>
        <color indexed="63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3" tint="-0.4999699890613556"/>
      </bottom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6600"/>
      </top>
      <bottom style="medium">
        <color rgb="FF006600"/>
      </bottom>
    </border>
    <border>
      <left>
        <color indexed="63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 style="medium">
        <color rgb="FF006600"/>
      </top>
      <bottom>
        <color indexed="63"/>
      </bottom>
    </border>
    <border>
      <left style="medium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0066"/>
      </top>
      <bottom style="medium">
        <color rgb="FFCC0066"/>
      </bottom>
    </border>
    <border>
      <left>
        <color indexed="63"/>
      </left>
      <right style="medium">
        <color rgb="FFCC0066"/>
      </right>
      <top style="medium">
        <color rgb="FFCC0066"/>
      </top>
      <bottom style="medium">
        <color rgb="FFCC0066"/>
      </bottom>
    </border>
    <border>
      <left style="medium">
        <color rgb="FFCC0066"/>
      </left>
      <right>
        <color indexed="63"/>
      </right>
      <top>
        <color indexed="63"/>
      </top>
      <bottom>
        <color indexed="63"/>
      </bottom>
    </border>
    <border>
      <left style="medium">
        <color rgb="FFCC0066"/>
      </left>
      <right>
        <color indexed="63"/>
      </right>
      <top>
        <color indexed="63"/>
      </top>
      <bottom style="medium">
        <color rgb="FFCC0066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medium">
        <color theme="7" tint="-0.24997000396251678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3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52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3" fillId="35" borderId="0" xfId="0" applyFont="1" applyFill="1" applyAlignment="1">
      <alignment/>
    </xf>
    <xf numFmtId="0" fontId="53" fillId="35" borderId="0" xfId="0" applyFont="1" applyFill="1" applyAlignment="1">
      <alignment horizontal="center"/>
    </xf>
    <xf numFmtId="0" fontId="50" fillId="36" borderId="0" xfId="0" applyFont="1" applyFill="1" applyBorder="1" applyAlignment="1" applyProtection="1">
      <alignment horizontal="center" vertical="center"/>
      <protection locked="0"/>
    </xf>
    <xf numFmtId="0" fontId="53" fillId="37" borderId="0" xfId="0" applyFont="1" applyFill="1" applyAlignment="1">
      <alignment/>
    </xf>
    <xf numFmtId="0" fontId="53" fillId="37" borderId="0" xfId="0" applyFont="1" applyFill="1" applyAlignment="1">
      <alignment horizontal="center"/>
    </xf>
    <xf numFmtId="0" fontId="0" fillId="13" borderId="0" xfId="0" applyFill="1" applyBorder="1" applyAlignment="1">
      <alignment/>
    </xf>
    <xf numFmtId="0" fontId="52" fillId="13" borderId="0" xfId="0" applyFont="1" applyFill="1" applyBorder="1" applyAlignment="1">
      <alignment horizontal="left" vertical="center"/>
    </xf>
    <xf numFmtId="0" fontId="50" fillId="13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13" borderId="19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20" xfId="0" applyFill="1" applyBorder="1" applyAlignment="1">
      <alignment/>
    </xf>
    <xf numFmtId="0" fontId="52" fillId="13" borderId="20" xfId="0" applyFont="1" applyFill="1" applyBorder="1" applyAlignment="1">
      <alignment horizontal="left" vertical="center"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0" borderId="20" xfId="0" applyBorder="1" applyAlignment="1">
      <alignment/>
    </xf>
    <xf numFmtId="0" fontId="0" fillId="13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0" borderId="21" xfId="0" applyBorder="1" applyAlignment="1">
      <alignment/>
    </xf>
    <xf numFmtId="0" fontId="53" fillId="38" borderId="0" xfId="0" applyFont="1" applyFill="1" applyAlignment="1">
      <alignment/>
    </xf>
    <xf numFmtId="0" fontId="53" fillId="38" borderId="0" xfId="0" applyFont="1" applyFill="1" applyAlignment="1">
      <alignment horizontal="center"/>
    </xf>
    <xf numFmtId="0" fontId="0" fillId="39" borderId="0" xfId="0" applyFill="1" applyBorder="1" applyAlignment="1">
      <alignment/>
    </xf>
    <xf numFmtId="0" fontId="52" fillId="39" borderId="0" xfId="0" applyFont="1" applyFill="1" applyBorder="1" applyAlignment="1">
      <alignment horizontal="left" vertical="center"/>
    </xf>
    <xf numFmtId="0" fontId="50" fillId="39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52" fillId="39" borderId="26" xfId="0" applyFont="1" applyFill="1" applyBorder="1" applyAlignment="1">
      <alignment horizontal="left" vertical="center"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9" xfId="0" applyBorder="1" applyAlignment="1">
      <alignment/>
    </xf>
    <xf numFmtId="0" fontId="0" fillId="39" borderId="30" xfId="0" applyFill="1" applyBorder="1" applyAlignment="1">
      <alignment/>
    </xf>
    <xf numFmtId="0" fontId="54" fillId="36" borderId="0" xfId="0" applyFont="1" applyFill="1" applyBorder="1" applyAlignment="1" applyProtection="1">
      <alignment horizontal="center" vertical="center"/>
      <protection locked="0"/>
    </xf>
    <xf numFmtId="0" fontId="55" fillId="36" borderId="0" xfId="0" applyFont="1" applyFill="1" applyBorder="1" applyAlignment="1" applyProtection="1">
      <alignment horizontal="center" vertical="center"/>
      <protection locked="0"/>
    </xf>
    <xf numFmtId="0" fontId="53" fillId="40" borderId="0" xfId="0" applyFont="1" applyFill="1" applyAlignment="1">
      <alignment/>
    </xf>
    <xf numFmtId="0" fontId="53" fillId="40" borderId="0" xfId="0" applyFont="1" applyFill="1" applyAlignment="1">
      <alignment horizontal="center"/>
    </xf>
    <xf numFmtId="0" fontId="0" fillId="41" borderId="0" xfId="0" applyFill="1" applyBorder="1" applyAlignment="1">
      <alignment/>
    </xf>
    <xf numFmtId="0" fontId="52" fillId="41" borderId="0" xfId="0" applyFont="1" applyFill="1" applyBorder="1" applyAlignment="1">
      <alignment horizontal="left" vertical="center"/>
    </xf>
    <xf numFmtId="0" fontId="50" fillId="41" borderId="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52" fillId="41" borderId="32" xfId="0" applyFont="1" applyFill="1" applyBorder="1" applyAlignment="1">
      <alignment horizontal="left" vertical="center"/>
    </xf>
    <xf numFmtId="0" fontId="0" fillId="41" borderId="32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33" xfId="0" applyFill="1" applyBorder="1" applyAlignment="1">
      <alignment/>
    </xf>
    <xf numFmtId="0" fontId="0" fillId="0" borderId="32" xfId="0" applyBorder="1" applyAlignment="1">
      <alignment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36" xfId="0" applyFill="1" applyBorder="1" applyAlignment="1">
      <alignment/>
    </xf>
    <xf numFmtId="0" fontId="0" fillId="0" borderId="33" xfId="0" applyBorder="1" applyAlignment="1">
      <alignment/>
    </xf>
    <xf numFmtId="0" fontId="0" fillId="42" borderId="0" xfId="0" applyFill="1" applyAlignment="1">
      <alignment horizontal="center"/>
    </xf>
    <xf numFmtId="0" fontId="55" fillId="13" borderId="0" xfId="0" applyFont="1" applyFill="1" applyBorder="1" applyAlignment="1">
      <alignment horizontal="center" vertical="center"/>
    </xf>
    <xf numFmtId="0" fontId="56" fillId="13" borderId="18" xfId="0" applyFont="1" applyFill="1" applyBorder="1" applyAlignment="1">
      <alignment/>
    </xf>
    <xf numFmtId="0" fontId="56" fillId="13" borderId="0" xfId="0" applyFont="1" applyFill="1" applyBorder="1" applyAlignment="1">
      <alignment/>
    </xf>
    <xf numFmtId="0" fontId="54" fillId="39" borderId="0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8" fillId="36" borderId="0" xfId="0" applyFont="1" applyFill="1" applyBorder="1" applyAlignment="1" applyProtection="1">
      <alignment horizontal="center" vertical="center"/>
      <protection locked="0"/>
    </xf>
    <xf numFmtId="0" fontId="58" fillId="41" borderId="0" xfId="0" applyFont="1" applyFill="1" applyBorder="1" applyAlignment="1">
      <alignment horizontal="center" vertical="center"/>
    </xf>
    <xf numFmtId="0" fontId="59" fillId="41" borderId="31" xfId="0" applyFont="1" applyFill="1" applyBorder="1" applyAlignment="1">
      <alignment/>
    </xf>
    <xf numFmtId="0" fontId="59" fillId="41" borderId="0" xfId="0" applyFont="1" applyFill="1" applyBorder="1" applyAlignment="1">
      <alignment/>
    </xf>
    <xf numFmtId="0" fontId="53" fillId="17" borderId="0" xfId="0" applyFont="1" applyFill="1" applyAlignment="1">
      <alignment/>
    </xf>
    <xf numFmtId="0" fontId="53" fillId="17" borderId="0" xfId="0" applyFont="1" applyFill="1" applyAlignment="1">
      <alignment horizontal="center"/>
    </xf>
    <xf numFmtId="0" fontId="0" fillId="5" borderId="0" xfId="0" applyFill="1" applyBorder="1" applyAlignment="1">
      <alignment/>
    </xf>
    <xf numFmtId="0" fontId="52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/>
    </xf>
    <xf numFmtId="0" fontId="0" fillId="0" borderId="37" xfId="0" applyBorder="1" applyAlignment="1">
      <alignment/>
    </xf>
    <xf numFmtId="0" fontId="61" fillId="5" borderId="37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5" borderId="40" xfId="0" applyFill="1" applyBorder="1" applyAlignment="1">
      <alignment/>
    </xf>
    <xf numFmtId="0" fontId="52" fillId="5" borderId="38" xfId="0" applyFont="1" applyFill="1" applyBorder="1" applyAlignment="1">
      <alignment horizontal="left" vertical="center"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53" fillId="43" borderId="0" xfId="0" applyFont="1" applyFill="1" applyAlignment="1">
      <alignment/>
    </xf>
    <xf numFmtId="0" fontId="62" fillId="43" borderId="0" xfId="0" applyFont="1" applyFill="1" applyAlignment="1">
      <alignment/>
    </xf>
    <xf numFmtId="0" fontId="53" fillId="43" borderId="0" xfId="0" applyFont="1" applyFill="1" applyAlignment="1">
      <alignment horizontal="center"/>
    </xf>
    <xf numFmtId="0" fontId="60" fillId="36" borderId="0" xfId="0" applyFont="1" applyFill="1" applyBorder="1" applyAlignment="1" applyProtection="1">
      <alignment horizontal="center" vertical="center"/>
      <protection locked="0"/>
    </xf>
    <xf numFmtId="0" fontId="0" fillId="44" borderId="0" xfId="0" applyFill="1" applyBorder="1" applyAlignment="1">
      <alignment/>
    </xf>
    <xf numFmtId="0" fontId="61" fillId="44" borderId="0" xfId="0" applyFont="1" applyFill="1" applyBorder="1" applyAlignment="1">
      <alignment/>
    </xf>
    <xf numFmtId="0" fontId="52" fillId="44" borderId="0" xfId="0" applyFont="1" applyFill="1" applyBorder="1" applyAlignment="1">
      <alignment horizontal="left" vertical="center"/>
    </xf>
    <xf numFmtId="0" fontId="50" fillId="44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44" borderId="0" xfId="0" applyFont="1" applyFill="1" applyBorder="1" applyAlignment="1">
      <alignment horizontal="center" vertical="center"/>
    </xf>
    <xf numFmtId="0" fontId="64" fillId="44" borderId="0" xfId="0" applyFont="1" applyFill="1" applyBorder="1" applyAlignment="1">
      <alignment/>
    </xf>
    <xf numFmtId="0" fontId="0" fillId="0" borderId="41" xfId="0" applyBorder="1" applyAlignment="1">
      <alignment/>
    </xf>
    <xf numFmtId="0" fontId="64" fillId="44" borderId="41" xfId="0" applyFont="1" applyFill="1" applyBorder="1" applyAlignment="1">
      <alignment/>
    </xf>
    <xf numFmtId="0" fontId="0" fillId="44" borderId="41" xfId="0" applyFill="1" applyBorder="1" applyAlignment="1">
      <alignment/>
    </xf>
    <xf numFmtId="0" fontId="61" fillId="44" borderId="4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44" borderId="43" xfId="0" applyFill="1" applyBorder="1" applyAlignment="1">
      <alignment/>
    </xf>
    <xf numFmtId="0" fontId="52" fillId="44" borderId="16" xfId="0" applyFont="1" applyFill="1" applyBorder="1" applyAlignment="1">
      <alignment horizontal="left" vertical="center"/>
    </xf>
    <xf numFmtId="0" fontId="0" fillId="44" borderId="16" xfId="0" applyFill="1" applyBorder="1" applyAlignment="1">
      <alignment/>
    </xf>
    <xf numFmtId="0" fontId="0" fillId="44" borderId="42" xfId="0" applyFill="1" applyBorder="1" applyAlignment="1">
      <alignment/>
    </xf>
    <xf numFmtId="0" fontId="65" fillId="45" borderId="0" xfId="0" applyFont="1" applyFill="1" applyAlignment="1">
      <alignment/>
    </xf>
    <xf numFmtId="0" fontId="0" fillId="45" borderId="0" xfId="0" applyFill="1" applyAlignment="1">
      <alignment/>
    </xf>
    <xf numFmtId="0" fontId="66" fillId="45" borderId="0" xfId="0" applyFont="1" applyFill="1" applyAlignment="1">
      <alignment/>
    </xf>
    <xf numFmtId="0" fontId="67" fillId="45" borderId="0" xfId="0" applyFont="1" applyFill="1" applyAlignment="1">
      <alignment/>
    </xf>
    <xf numFmtId="0" fontId="66" fillId="45" borderId="0" xfId="0" applyFont="1" applyFill="1" applyAlignment="1">
      <alignment wrapText="1"/>
    </xf>
    <xf numFmtId="0" fontId="53" fillId="35" borderId="44" xfId="0" applyFont="1" applyFill="1" applyBorder="1" applyAlignment="1">
      <alignment horizontal="center"/>
    </xf>
    <xf numFmtId="0" fontId="53" fillId="35" borderId="45" xfId="0" applyFont="1" applyFill="1" applyBorder="1" applyAlignment="1">
      <alignment horizontal="center"/>
    </xf>
    <xf numFmtId="0" fontId="53" fillId="35" borderId="46" xfId="0" applyFont="1" applyFill="1" applyBorder="1" applyAlignment="1">
      <alignment horizontal="center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/>
    </xf>
    <xf numFmtId="0" fontId="53" fillId="37" borderId="24" xfId="0" applyFont="1" applyFill="1" applyBorder="1" applyAlignment="1">
      <alignment horizontal="center"/>
    </xf>
    <xf numFmtId="0" fontId="53" fillId="37" borderId="49" xfId="0" applyFont="1" applyFill="1" applyBorder="1" applyAlignment="1">
      <alignment horizontal="center"/>
    </xf>
    <xf numFmtId="0" fontId="53" fillId="37" borderId="50" xfId="0" applyFont="1" applyFill="1" applyBorder="1" applyAlignment="1">
      <alignment horizontal="center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3" fillId="37" borderId="20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 wrapText="1"/>
    </xf>
    <xf numFmtId="0" fontId="53" fillId="37" borderId="49" xfId="0" applyFont="1" applyFill="1" applyBorder="1" applyAlignment="1">
      <alignment horizontal="center" vertical="center" wrapText="1"/>
    </xf>
    <xf numFmtId="0" fontId="53" fillId="37" borderId="51" xfId="0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53" fillId="38" borderId="52" xfId="0" applyFont="1" applyFill="1" applyBorder="1" applyAlignment="1">
      <alignment horizontal="center"/>
    </xf>
    <xf numFmtId="0" fontId="53" fillId="38" borderId="53" xfId="0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53" fillId="38" borderId="54" xfId="0" applyFont="1" applyFill="1" applyBorder="1" applyAlignment="1">
      <alignment horizontal="center" vertical="center" wrapText="1"/>
    </xf>
    <xf numFmtId="0" fontId="53" fillId="38" borderId="28" xfId="0" applyFont="1" applyFill="1" applyBorder="1" applyAlignment="1">
      <alignment horizontal="center" vertical="center" wrapText="1"/>
    </xf>
    <xf numFmtId="0" fontId="53" fillId="38" borderId="55" xfId="0" applyFont="1" applyFill="1" applyBorder="1" applyAlignment="1">
      <alignment horizontal="center" vertical="center" wrapText="1"/>
    </xf>
    <xf numFmtId="0" fontId="53" fillId="38" borderId="26" xfId="0" applyFont="1" applyFill="1" applyBorder="1" applyAlignment="1">
      <alignment horizontal="center" vertical="center" wrapText="1"/>
    </xf>
    <xf numFmtId="0" fontId="53" fillId="38" borderId="30" xfId="0" applyFont="1" applyFill="1" applyBorder="1" applyAlignment="1">
      <alignment horizontal="center" vertical="center" wrapText="1"/>
    </xf>
    <xf numFmtId="0" fontId="53" fillId="38" borderId="29" xfId="0" applyFont="1" applyFill="1" applyBorder="1" applyAlignment="1">
      <alignment horizontal="center" vertical="center" wrapText="1"/>
    </xf>
    <xf numFmtId="0" fontId="53" fillId="40" borderId="56" xfId="0" applyFont="1" applyFill="1" applyBorder="1" applyAlignment="1">
      <alignment horizontal="center"/>
    </xf>
    <xf numFmtId="0" fontId="53" fillId="40" borderId="57" xfId="0" applyFont="1" applyFill="1" applyBorder="1" applyAlignment="1">
      <alignment horizontal="center"/>
    </xf>
    <xf numFmtId="0" fontId="53" fillId="40" borderId="0" xfId="0" applyFont="1" applyFill="1" applyBorder="1" applyAlignment="1">
      <alignment horizontal="center"/>
    </xf>
    <xf numFmtId="0" fontId="53" fillId="40" borderId="32" xfId="0" applyFont="1" applyFill="1" applyBorder="1" applyAlignment="1">
      <alignment horizontal="center"/>
    </xf>
    <xf numFmtId="0" fontId="53" fillId="40" borderId="36" xfId="0" applyFont="1" applyFill="1" applyBorder="1" applyAlignment="1">
      <alignment horizontal="center" vertical="center" wrapText="1"/>
    </xf>
    <xf numFmtId="0" fontId="53" fillId="40" borderId="35" xfId="0" applyFont="1" applyFill="1" applyBorder="1" applyAlignment="1">
      <alignment horizontal="center" vertical="center" wrapText="1"/>
    </xf>
    <xf numFmtId="0" fontId="53" fillId="40" borderId="58" xfId="0" applyFont="1" applyFill="1" applyBorder="1" applyAlignment="1">
      <alignment horizontal="center" vertical="center" wrapText="1"/>
    </xf>
    <xf numFmtId="0" fontId="53" fillId="40" borderId="32" xfId="0" applyFont="1" applyFill="1" applyBorder="1" applyAlignment="1">
      <alignment horizontal="center" vertical="center" wrapText="1"/>
    </xf>
    <xf numFmtId="0" fontId="53" fillId="40" borderId="59" xfId="0" applyFont="1" applyFill="1" applyBorder="1" applyAlignment="1">
      <alignment horizontal="center" vertical="center" wrapText="1"/>
    </xf>
    <xf numFmtId="0" fontId="53" fillId="40" borderId="33" xfId="0" applyFont="1" applyFill="1" applyBorder="1" applyAlignment="1">
      <alignment horizontal="center" vertical="center" wrapText="1"/>
    </xf>
    <xf numFmtId="0" fontId="53" fillId="17" borderId="60" xfId="0" applyFont="1" applyFill="1" applyBorder="1" applyAlignment="1">
      <alignment horizontal="center"/>
    </xf>
    <xf numFmtId="0" fontId="53" fillId="17" borderId="61" xfId="0" applyFont="1" applyFill="1" applyBorder="1" applyAlignment="1">
      <alignment horizontal="center"/>
    </xf>
    <xf numFmtId="0" fontId="53" fillId="17" borderId="0" xfId="0" applyFont="1" applyFill="1" applyBorder="1" applyAlignment="1">
      <alignment horizontal="center" vertical="center" wrapText="1"/>
    </xf>
    <xf numFmtId="0" fontId="53" fillId="17" borderId="38" xfId="0" applyFont="1" applyFill="1" applyBorder="1" applyAlignment="1">
      <alignment horizontal="center" vertical="center" wrapText="1"/>
    </xf>
    <xf numFmtId="0" fontId="53" fillId="17" borderId="37" xfId="0" applyFont="1" applyFill="1" applyBorder="1" applyAlignment="1">
      <alignment horizontal="center" vertical="center" wrapText="1"/>
    </xf>
    <xf numFmtId="0" fontId="53" fillId="17" borderId="39" xfId="0" applyFont="1" applyFill="1" applyBorder="1" applyAlignment="1">
      <alignment horizontal="center" vertical="center" wrapText="1"/>
    </xf>
    <xf numFmtId="0" fontId="53" fillId="43" borderId="62" xfId="0" applyFont="1" applyFill="1" applyBorder="1" applyAlignment="1">
      <alignment horizontal="center" wrapText="1"/>
    </xf>
    <xf numFmtId="0" fontId="53" fillId="43" borderId="62" xfId="0" applyFont="1" applyFill="1" applyBorder="1" applyAlignment="1">
      <alignment horizontal="center"/>
    </xf>
    <xf numFmtId="0" fontId="53" fillId="43" borderId="63" xfId="0" applyFont="1" applyFill="1" applyBorder="1" applyAlignment="1">
      <alignment horizontal="center"/>
    </xf>
    <xf numFmtId="0" fontId="53" fillId="43" borderId="64" xfId="0" applyFont="1" applyFill="1" applyBorder="1" applyAlignment="1">
      <alignment horizontal="center" wrapText="1"/>
    </xf>
    <xf numFmtId="0" fontId="53" fillId="43" borderId="63" xfId="0" applyFont="1" applyFill="1" applyBorder="1" applyAlignment="1">
      <alignment horizontal="center" wrapText="1"/>
    </xf>
    <xf numFmtId="0" fontId="53" fillId="43" borderId="0" xfId="0" applyFont="1" applyFill="1" applyBorder="1" applyAlignment="1">
      <alignment horizontal="center" vertical="center" wrapText="1"/>
    </xf>
    <xf numFmtId="0" fontId="53" fillId="43" borderId="16" xfId="0" applyFont="1" applyFill="1" applyBorder="1" applyAlignment="1">
      <alignment horizontal="center" vertical="center" wrapText="1"/>
    </xf>
    <xf numFmtId="0" fontId="53" fillId="43" borderId="41" xfId="0" applyFont="1" applyFill="1" applyBorder="1" applyAlignment="1">
      <alignment horizontal="center" vertical="center" wrapText="1"/>
    </xf>
    <xf numFmtId="0" fontId="53" fillId="43" borderId="42" xfId="0" applyFont="1" applyFill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7</xdr:col>
      <xdr:colOff>85725</xdr:colOff>
      <xdr:row>16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38850" y="1009650"/>
          <a:ext cx="22383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8</xdr:row>
      <xdr:rowOff>219075</xdr:rowOff>
    </xdr:from>
    <xdr:to>
      <xdr:col>14</xdr:col>
      <xdr:colOff>2286000</xdr:colOff>
      <xdr:row>13</xdr:row>
      <xdr:rowOff>285750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076575"/>
          <a:ext cx="19050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123825</xdr:rowOff>
    </xdr:from>
    <xdr:to>
      <xdr:col>12</xdr:col>
      <xdr:colOff>180975</xdr:colOff>
      <xdr:row>3</xdr:row>
      <xdr:rowOff>314325</xdr:rowOff>
    </xdr:to>
    <xdr:sp>
      <xdr:nvSpPr>
        <xdr:cNvPr id="1" name="Raven povezovalnik 3"/>
        <xdr:cNvSpPr>
          <a:spLocks/>
        </xdr:cNvSpPr>
      </xdr:nvSpPr>
      <xdr:spPr>
        <a:xfrm flipV="1">
          <a:off x="3600450" y="1076325"/>
          <a:ext cx="1514475" cy="19050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19050</xdr:rowOff>
    </xdr:from>
    <xdr:to>
      <xdr:col>2</xdr:col>
      <xdr:colOff>276225</xdr:colOff>
      <xdr:row>12</xdr:row>
      <xdr:rowOff>257175</xdr:rowOff>
    </xdr:to>
    <xdr:sp>
      <xdr:nvSpPr>
        <xdr:cNvPr id="2" name="Raven povezovalnik 4"/>
        <xdr:cNvSpPr>
          <a:spLocks/>
        </xdr:cNvSpPr>
      </xdr:nvSpPr>
      <xdr:spPr>
        <a:xfrm flipV="1">
          <a:off x="895350" y="3638550"/>
          <a:ext cx="504825" cy="1000125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171450</xdr:colOff>
      <xdr:row>8</xdr:row>
      <xdr:rowOff>142875</xdr:rowOff>
    </xdr:from>
    <xdr:to>
      <xdr:col>14</xdr:col>
      <xdr:colOff>2076450</xdr:colOff>
      <xdr:row>14</xdr:row>
      <xdr:rowOff>19050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000375"/>
          <a:ext cx="1905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9</xdr:row>
      <xdr:rowOff>76200</xdr:rowOff>
    </xdr:from>
    <xdr:to>
      <xdr:col>14</xdr:col>
      <xdr:colOff>2800350</xdr:colOff>
      <xdr:row>13</xdr:row>
      <xdr:rowOff>333375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314700"/>
          <a:ext cx="2800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8</xdr:row>
      <xdr:rowOff>0</xdr:rowOff>
    </xdr:from>
    <xdr:to>
      <xdr:col>14</xdr:col>
      <xdr:colOff>1905000</xdr:colOff>
      <xdr:row>13</xdr:row>
      <xdr:rowOff>285750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00"/>
          <a:ext cx="19050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104775</xdr:rowOff>
    </xdr:from>
    <xdr:to>
      <xdr:col>2</xdr:col>
      <xdr:colOff>266700</xdr:colOff>
      <xdr:row>12</xdr:row>
      <xdr:rowOff>342900</xdr:rowOff>
    </xdr:to>
    <xdr:sp>
      <xdr:nvSpPr>
        <xdr:cNvPr id="2" name="Raven povezovalnik 3"/>
        <xdr:cNvSpPr>
          <a:spLocks/>
        </xdr:cNvSpPr>
      </xdr:nvSpPr>
      <xdr:spPr>
        <a:xfrm flipV="1">
          <a:off x="885825" y="3724275"/>
          <a:ext cx="504825" cy="1000125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152400</xdr:rowOff>
    </xdr:from>
    <xdr:to>
      <xdr:col>12</xdr:col>
      <xdr:colOff>190500</xdr:colOff>
      <xdr:row>3</xdr:row>
      <xdr:rowOff>342900</xdr:rowOff>
    </xdr:to>
    <xdr:sp>
      <xdr:nvSpPr>
        <xdr:cNvPr id="3" name="Raven povezovalnik 4"/>
        <xdr:cNvSpPr>
          <a:spLocks/>
        </xdr:cNvSpPr>
      </xdr:nvSpPr>
      <xdr:spPr>
        <a:xfrm flipV="1">
          <a:off x="3609975" y="1104900"/>
          <a:ext cx="1514475" cy="19050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7</xdr:row>
      <xdr:rowOff>219075</xdr:rowOff>
    </xdr:from>
    <xdr:to>
      <xdr:col>14</xdr:col>
      <xdr:colOff>2276475</xdr:colOff>
      <xdr:row>14</xdr:row>
      <xdr:rowOff>9525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695575"/>
          <a:ext cx="23717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9</xdr:row>
      <xdr:rowOff>180975</xdr:rowOff>
    </xdr:from>
    <xdr:to>
      <xdr:col>14</xdr:col>
      <xdr:colOff>1971675</xdr:colOff>
      <xdr:row>14</xdr:row>
      <xdr:rowOff>57150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629025"/>
          <a:ext cx="1905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16"/>
  <sheetViews>
    <sheetView showGridLines="0" showRowColHeaders="0" tabSelected="1" zoomScalePageLayoutView="0" workbookViewId="0" topLeftCell="A1">
      <selection activeCell="A146" sqref="A146"/>
    </sheetView>
  </sheetViews>
  <sheetFormatPr defaultColWidth="9.140625" defaultRowHeight="15"/>
  <cols>
    <col min="1" max="1" width="9.140625" style="119" customWidth="1"/>
    <col min="2" max="2" width="68.00390625" style="119" customWidth="1"/>
    <col min="3" max="16384" width="9.140625" style="119" customWidth="1"/>
  </cols>
  <sheetData>
    <row r="2" ht="61.5">
      <c r="B2" s="118" t="s">
        <v>18</v>
      </c>
    </row>
    <row r="3" ht="15">
      <c r="B3" s="120"/>
    </row>
    <row r="4" ht="15">
      <c r="B4" s="120"/>
    </row>
    <row r="5" ht="18.75">
      <c r="B5" s="121" t="s">
        <v>19</v>
      </c>
    </row>
    <row r="6" ht="29.25" customHeight="1">
      <c r="B6" s="122" t="s">
        <v>25</v>
      </c>
    </row>
    <row r="7" ht="39.75" customHeight="1">
      <c r="B7" s="122" t="s">
        <v>22</v>
      </c>
    </row>
    <row r="8" ht="39.75" customHeight="1">
      <c r="B8" s="122" t="s">
        <v>21</v>
      </c>
    </row>
    <row r="9" ht="39.75" customHeight="1">
      <c r="B9" s="122" t="s">
        <v>24</v>
      </c>
    </row>
    <row r="10" ht="39.75" customHeight="1">
      <c r="B10" s="122" t="s">
        <v>23</v>
      </c>
    </row>
    <row r="11" ht="15">
      <c r="B11" s="120"/>
    </row>
    <row r="12" ht="15">
      <c r="B12" s="120"/>
    </row>
    <row r="13" ht="15">
      <c r="B13" s="120"/>
    </row>
    <row r="14" ht="15">
      <c r="B14" s="120"/>
    </row>
    <row r="15" ht="15">
      <c r="B15" s="120"/>
    </row>
    <row r="16" ht="15">
      <c r="B16" s="120" t="s">
        <v>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H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50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39" width="4.140625" style="0" hidden="1" customWidth="1"/>
    <col min="40" max="56" width="0" style="0" hidden="1" customWidth="1"/>
  </cols>
  <sheetData>
    <row r="2" spans="2:24" s="20" customFormat="1" ht="30" customHeight="1">
      <c r="B2" s="20" t="s">
        <v>13</v>
      </c>
      <c r="Q2" s="21"/>
      <c r="S2" s="21"/>
      <c r="V2" s="21"/>
      <c r="X2" s="21"/>
    </row>
    <row r="3" spans="4:18" ht="30" customHeight="1" thickBot="1">
      <c r="D3" s="4"/>
      <c r="E3" s="4"/>
      <c r="F3" s="4"/>
      <c r="G3" s="4"/>
      <c r="H3" s="4"/>
      <c r="Q3" s="12"/>
      <c r="R3" s="13"/>
    </row>
    <row r="4" spans="3:13" ht="30" customHeight="1" thickBot="1">
      <c r="C4" s="10"/>
      <c r="D4" s="123" t="s">
        <v>0</v>
      </c>
      <c r="E4" s="124"/>
      <c r="F4" s="124"/>
      <c r="G4" s="124"/>
      <c r="H4" s="125"/>
      <c r="I4" s="123" t="s">
        <v>1</v>
      </c>
      <c r="J4" s="124"/>
      <c r="K4" s="124"/>
      <c r="L4" s="124"/>
      <c r="M4" s="125"/>
    </row>
    <row r="5" spans="1:13" ht="30" customHeight="1">
      <c r="A5" s="10"/>
      <c r="B5" s="126" t="s">
        <v>2</v>
      </c>
      <c r="C5" s="127"/>
      <c r="D5" s="6"/>
      <c r="E5" s="2"/>
      <c r="F5" s="2"/>
      <c r="G5" s="2"/>
      <c r="H5" s="5"/>
      <c r="I5" s="6"/>
      <c r="J5" s="2"/>
      <c r="K5" s="2"/>
      <c r="L5" s="2"/>
      <c r="M5" s="16"/>
    </row>
    <row r="6" spans="1:34" ht="30" customHeight="1">
      <c r="A6" s="10"/>
      <c r="B6" s="128"/>
      <c r="C6" s="129"/>
      <c r="D6" s="6"/>
      <c r="E6" s="22"/>
      <c r="F6" s="14">
        <f>IF(E6=0,"",IF(AND(E6&gt;10,AA6=0),"a","r"))</f>
      </c>
      <c r="G6" s="22"/>
      <c r="H6" s="14">
        <f>IF(G6=0,"",IF(AND(G6&gt;10,AC6=0),"a","r"))</f>
      </c>
      <c r="I6" s="6"/>
      <c r="J6" s="22"/>
      <c r="K6" s="14">
        <f>IF(J6=0,"",IF(AND(J6&gt;10,AF6=1),"a","r"))</f>
      </c>
      <c r="L6" s="22"/>
      <c r="M6" s="17">
        <f>IF(L6=0,"",IF(AND(L6&gt;10,AH6=1),"a","r"))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MOD(E6,2)</f>
        <v>0</v>
      </c>
      <c r="AC6" s="15">
        <f>MOD(G6,2)</f>
        <v>0</v>
      </c>
      <c r="AF6" s="15">
        <f>MOD(J6,2)</f>
        <v>0</v>
      </c>
      <c r="AH6" s="15">
        <f>MOD(L6,2)</f>
        <v>0</v>
      </c>
    </row>
    <row r="7" spans="1:23" ht="30" customHeight="1">
      <c r="A7" s="10"/>
      <c r="B7" s="128"/>
      <c r="C7" s="129"/>
      <c r="D7" s="6"/>
      <c r="E7" s="3"/>
      <c r="F7" s="3"/>
      <c r="G7" s="3"/>
      <c r="H7" s="5"/>
      <c r="I7" s="6"/>
      <c r="J7" s="3"/>
      <c r="K7" s="3"/>
      <c r="L7" s="3"/>
      <c r="M7" s="18"/>
      <c r="W7" s="1"/>
    </row>
    <row r="8" spans="1:34" ht="30" customHeight="1">
      <c r="A8" s="10"/>
      <c r="B8" s="128"/>
      <c r="C8" s="129"/>
      <c r="D8" s="6"/>
      <c r="E8" s="22"/>
      <c r="F8" s="14">
        <f>IF(E8=0,"",IF(AND(E8&gt;10,AA8=0),"a","r"))</f>
      </c>
      <c r="G8" s="22"/>
      <c r="H8" s="14">
        <f>IF(G8=0,"",IF(AND(G8&gt;10,AC8=0),"a","r"))</f>
      </c>
      <c r="I8" s="6"/>
      <c r="J8" s="22"/>
      <c r="K8" s="14">
        <f>IF(J8=0,"",IF(AND(J8&gt;10,AF8=1),"a","r"))</f>
      </c>
      <c r="L8" s="22"/>
      <c r="M8" s="17">
        <f>IF(L8=0,"",IF(AND(L8&gt;10,AH8=1),"a","r"))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MOD(E8,2)</f>
        <v>0</v>
      </c>
      <c r="AC8" s="15">
        <f>MOD(G8,2)</f>
        <v>0</v>
      </c>
      <c r="AF8" s="15">
        <f>MOD(J8,2)</f>
        <v>0</v>
      </c>
      <c r="AH8" s="15">
        <f>MOD(L8,2)</f>
        <v>0</v>
      </c>
    </row>
    <row r="9" spans="1:13" ht="30" customHeight="1" thickBot="1">
      <c r="A9" s="10"/>
      <c r="B9" s="130"/>
      <c r="C9" s="131"/>
      <c r="D9" s="7"/>
      <c r="E9" s="8"/>
      <c r="F9" s="8"/>
      <c r="G9" s="8"/>
      <c r="H9" s="9"/>
      <c r="I9" s="7"/>
      <c r="J9" s="8"/>
      <c r="K9" s="8"/>
      <c r="L9" s="8"/>
      <c r="M9" s="19"/>
    </row>
    <row r="10" spans="2:24" ht="30" customHeight="1">
      <c r="B10" s="126" t="s">
        <v>3</v>
      </c>
      <c r="C10" s="127"/>
      <c r="D10" s="6"/>
      <c r="E10" s="2"/>
      <c r="F10" s="2"/>
      <c r="G10" s="2"/>
      <c r="H10" s="5"/>
      <c r="I10" s="6"/>
      <c r="J10" s="2"/>
      <c r="K10" s="2"/>
      <c r="L10" s="2"/>
      <c r="M10" s="18"/>
      <c r="S10"/>
      <c r="V10"/>
      <c r="X10"/>
    </row>
    <row r="11" spans="2:34" ht="30" customHeight="1">
      <c r="B11" s="128"/>
      <c r="C11" s="129"/>
      <c r="D11" s="6"/>
      <c r="E11" s="22"/>
      <c r="F11" s="14">
        <f>IF(E11=0,"",IF(AND(E11&lt;10,AA11=0),"a","r"))</f>
      </c>
      <c r="G11" s="22"/>
      <c r="H11" s="14">
        <f>IF(G11=0,"",IF(AND(G11&lt;10,AC11=0),"a","r"))</f>
      </c>
      <c r="I11" s="6"/>
      <c r="J11" s="22"/>
      <c r="K11" s="14">
        <f>IF(J11=0,"",IF(AND(J11&lt;10,AF11=1),"a","r"))</f>
      </c>
      <c r="L11" s="22"/>
      <c r="M11" s="17">
        <f>IF(L11=0,"",IF(AND(L11&lt;10,AH11=1),"a","r"))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MOD(E11,2)</f>
        <v>0</v>
      </c>
      <c r="AC11" s="15">
        <f>MOD(G11,2)</f>
        <v>0</v>
      </c>
      <c r="AF11" s="15">
        <f>MOD(J11,2)</f>
        <v>0</v>
      </c>
      <c r="AH11" s="15">
        <f>MOD(L11,2)</f>
        <v>0</v>
      </c>
    </row>
    <row r="12" spans="2:24" ht="30" customHeight="1">
      <c r="B12" s="128"/>
      <c r="C12" s="129"/>
      <c r="D12" s="6"/>
      <c r="E12" s="3"/>
      <c r="F12" s="3"/>
      <c r="G12" s="3"/>
      <c r="H12" s="5"/>
      <c r="I12" s="6"/>
      <c r="J12" s="3"/>
      <c r="K12" s="3"/>
      <c r="L12" s="3"/>
      <c r="M12" s="18"/>
      <c r="S12"/>
      <c r="V12"/>
      <c r="X12"/>
    </row>
    <row r="13" spans="2:34" ht="30" customHeight="1">
      <c r="B13" s="128"/>
      <c r="C13" s="129"/>
      <c r="D13" s="6"/>
      <c r="E13" s="22"/>
      <c r="F13" s="14">
        <f>IF(E13=0,"",IF(AND(E13&lt;10,AA13=0),"a","r"))</f>
      </c>
      <c r="G13" s="22"/>
      <c r="H13" s="14">
        <f>IF(G13=0,"",IF(AND(G13&lt;10,AC13=0),"a","r"))</f>
      </c>
      <c r="I13" s="6"/>
      <c r="J13" s="22"/>
      <c r="K13" s="14">
        <f>IF(J13=0,"",IF(AND(J13&lt;10,AF13=1),"a","r"))</f>
      </c>
      <c r="L13" s="22"/>
      <c r="M13" s="17">
        <f>IF(L13=0,"",IF(AND(L13&lt;10,AH13=1),"a","r"))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MOD(E13,2)</f>
        <v>0</v>
      </c>
      <c r="AC13" s="15">
        <f>MOD(G13,2)</f>
        <v>0</v>
      </c>
      <c r="AF13" s="15">
        <f>MOD(J13,2)</f>
        <v>0</v>
      </c>
      <c r="AH13" s="15">
        <f>MOD(L13,2)</f>
        <v>0</v>
      </c>
    </row>
    <row r="14" spans="2:24" ht="30" customHeight="1" thickBot="1">
      <c r="B14" s="130"/>
      <c r="C14" s="131"/>
      <c r="D14" s="7"/>
      <c r="E14" s="8"/>
      <c r="F14" s="8"/>
      <c r="G14" s="8"/>
      <c r="H14" s="9"/>
      <c r="I14" s="7"/>
      <c r="J14" s="8"/>
      <c r="K14" s="8"/>
      <c r="L14" s="8"/>
      <c r="M14" s="19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I4:M4"/>
    <mergeCell ref="B10:C14"/>
    <mergeCell ref="D4:H4"/>
    <mergeCell ref="B5:C9"/>
  </mergeCells>
  <conditionalFormatting sqref="E6">
    <cfRule type="expression" priority="16" dxfId="0" stopIfTrue="1">
      <formula>$Q$6="E"</formula>
    </cfRule>
  </conditionalFormatting>
  <conditionalFormatting sqref="G6">
    <cfRule type="expression" priority="15" dxfId="0" stopIfTrue="1">
      <formula>$S$6="E"</formula>
    </cfRule>
  </conditionalFormatting>
  <conditionalFormatting sqref="J6">
    <cfRule type="expression" priority="14" dxfId="0" stopIfTrue="1">
      <formula>V6="e"</formula>
    </cfRule>
  </conditionalFormatting>
  <conditionalFormatting sqref="L6">
    <cfRule type="expression" priority="13" dxfId="0" stopIfTrue="1">
      <formula>X6="e"</formula>
    </cfRule>
  </conditionalFormatting>
  <conditionalFormatting sqref="E8">
    <cfRule type="expression" priority="12" dxfId="0" stopIfTrue="1">
      <formula>Q8="e"</formula>
    </cfRule>
  </conditionalFormatting>
  <conditionalFormatting sqref="E11">
    <cfRule type="expression" priority="11" dxfId="0" stopIfTrue="1">
      <formula>Q11="E"</formula>
    </cfRule>
  </conditionalFormatting>
  <conditionalFormatting sqref="E13">
    <cfRule type="expression" priority="10" dxfId="0" stopIfTrue="1">
      <formula>$Q$13="e"</formula>
    </cfRule>
  </conditionalFormatting>
  <conditionalFormatting sqref="G8">
    <cfRule type="expression" priority="9" dxfId="0" stopIfTrue="1">
      <formula>$S$8="E"</formula>
    </cfRule>
  </conditionalFormatting>
  <conditionalFormatting sqref="G11">
    <cfRule type="expression" priority="8" dxfId="0" stopIfTrue="1">
      <formula>$S$11="e"</formula>
    </cfRule>
  </conditionalFormatting>
  <conditionalFormatting sqref="G13">
    <cfRule type="expression" priority="7" dxfId="0" stopIfTrue="1">
      <formula>$S$13="E"</formula>
    </cfRule>
  </conditionalFormatting>
  <conditionalFormatting sqref="J8">
    <cfRule type="expression" priority="6" dxfId="0" stopIfTrue="1">
      <formula>$V$8="E"</formula>
    </cfRule>
  </conditionalFormatting>
  <conditionalFormatting sqref="J11">
    <cfRule type="expression" priority="5" dxfId="0" stopIfTrue="1">
      <formula>$V$11="E"</formula>
    </cfRule>
  </conditionalFormatting>
  <conditionalFormatting sqref="J13">
    <cfRule type="expression" priority="4" dxfId="0" stopIfTrue="1">
      <formula>$V$13="E"</formula>
    </cfRule>
  </conditionalFormatting>
  <conditionalFormatting sqref="L8">
    <cfRule type="expression" priority="3" dxfId="0" stopIfTrue="1">
      <formula>$X$8="E"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AH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50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39" width="4.140625" style="0" hidden="1" customWidth="1"/>
    <col min="40" max="56" width="0" style="0" hidden="1" customWidth="1"/>
  </cols>
  <sheetData>
    <row r="2" spans="2:24" s="23" customFormat="1" ht="30" customHeight="1">
      <c r="B2" s="23" t="s">
        <v>13</v>
      </c>
      <c r="Q2" s="24"/>
      <c r="S2" s="24"/>
      <c r="V2" s="24"/>
      <c r="X2" s="24"/>
    </row>
    <row r="3" spans="4:18" ht="30" customHeight="1" thickBot="1">
      <c r="D3" s="28"/>
      <c r="E3" s="28"/>
      <c r="F3" s="28"/>
      <c r="G3" s="28"/>
      <c r="H3" s="28"/>
      <c r="I3" s="28"/>
      <c r="J3" s="28"/>
      <c r="K3" s="28"/>
      <c r="L3" s="28"/>
      <c r="M3" s="28"/>
      <c r="Q3" s="12"/>
      <c r="R3" s="13"/>
    </row>
    <row r="4" spans="2:13" ht="30" customHeight="1" thickBot="1">
      <c r="B4" s="28"/>
      <c r="C4" s="38"/>
      <c r="D4" s="132" t="s">
        <v>4</v>
      </c>
      <c r="E4" s="132"/>
      <c r="F4" s="132"/>
      <c r="G4" s="132"/>
      <c r="H4" s="133"/>
      <c r="I4" s="134" t="s">
        <v>4</v>
      </c>
      <c r="J4" s="132"/>
      <c r="K4" s="132"/>
      <c r="L4" s="132"/>
      <c r="M4" s="135"/>
    </row>
    <row r="5" spans="1:13" ht="30" customHeight="1">
      <c r="A5" s="35"/>
      <c r="B5" s="136" t="s">
        <v>5</v>
      </c>
      <c r="C5" s="137"/>
      <c r="D5" s="36"/>
      <c r="E5" s="36"/>
      <c r="F5" s="36"/>
      <c r="G5" s="36"/>
      <c r="H5" s="37"/>
      <c r="I5" s="36"/>
      <c r="J5" s="36"/>
      <c r="K5" s="36"/>
      <c r="L5" s="36"/>
      <c r="M5" s="34"/>
    </row>
    <row r="6" spans="1:34" ht="30" customHeight="1">
      <c r="A6" s="35"/>
      <c r="B6" s="138"/>
      <c r="C6" s="139"/>
      <c r="D6" s="25"/>
      <c r="E6" s="54"/>
      <c r="F6" s="26">
        <f>IF(E6=0,"",IF(AND(E6&gt;15,AA6=1),"a","r"))</f>
      </c>
      <c r="G6" s="54"/>
      <c r="H6" s="32">
        <f>IF(G6=0,"",IF(AND(G6&gt;15,AC6=1),"a","r"))</f>
      </c>
      <c r="I6" s="25"/>
      <c r="J6" s="54"/>
      <c r="K6" s="26">
        <f>IF(J6=0,"",IF(AND(J6&gt;15,AF6=0),"a","r"))</f>
      </c>
      <c r="L6" s="54"/>
      <c r="M6" s="32">
        <f>IF(L6=0,"",IF(AND(L6&gt;15,AH6=0),"a","r"))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MOD(E6,2)</f>
        <v>0</v>
      </c>
      <c r="AC6" s="15">
        <f>MOD(G6,2)</f>
        <v>0</v>
      </c>
      <c r="AF6" s="15">
        <f>MOD(J6,2)</f>
        <v>0</v>
      </c>
      <c r="AH6" s="15">
        <f>MOD(L6,2)</f>
        <v>0</v>
      </c>
    </row>
    <row r="7" spans="1:23" ht="30" customHeight="1">
      <c r="A7" s="35"/>
      <c r="B7" s="138"/>
      <c r="C7" s="139"/>
      <c r="D7" s="25"/>
      <c r="E7" s="71"/>
      <c r="F7" s="27"/>
      <c r="G7" s="71"/>
      <c r="H7" s="31"/>
      <c r="I7" s="25"/>
      <c r="J7" s="71"/>
      <c r="K7" s="27"/>
      <c r="L7" s="71"/>
      <c r="M7" s="31"/>
      <c r="W7" s="1"/>
    </row>
    <row r="8" spans="1:34" ht="30" customHeight="1">
      <c r="A8" s="35"/>
      <c r="B8" s="138"/>
      <c r="C8" s="139"/>
      <c r="D8" s="25"/>
      <c r="E8" s="54"/>
      <c r="F8" s="26">
        <f>IF(E8=0,"",IF(AND(E8&gt;15,AA8=1),"a","r"))</f>
      </c>
      <c r="G8" s="54"/>
      <c r="H8" s="32">
        <f>IF(G8=0,"",IF(AND(G8&gt;15,AC8=1),"a","r"))</f>
      </c>
      <c r="I8" s="25"/>
      <c r="J8" s="54"/>
      <c r="K8" s="26">
        <f>IF(J8=0,"",IF(AND(J8&gt;15,AF8=0),"a","r"))</f>
      </c>
      <c r="L8" s="54"/>
      <c r="M8" s="32">
        <f>IF(L8=0,"",IF(AND(L8&gt;15,AH8=0),"a","r"))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MOD(E8,2)</f>
        <v>0</v>
      </c>
      <c r="AC8" s="15">
        <f>MOD(G8,2)</f>
        <v>0</v>
      </c>
      <c r="AF8" s="15">
        <f>MOD(J8,2)</f>
        <v>0</v>
      </c>
      <c r="AH8" s="15">
        <f>MOD(L8,2)</f>
        <v>0</v>
      </c>
    </row>
    <row r="9" spans="1:13" ht="30" customHeight="1" thickBot="1">
      <c r="A9" s="35"/>
      <c r="B9" s="140"/>
      <c r="C9" s="141"/>
      <c r="D9" s="30"/>
      <c r="E9" s="72"/>
      <c r="F9" s="30"/>
      <c r="G9" s="72"/>
      <c r="H9" s="33"/>
      <c r="I9" s="30"/>
      <c r="J9" s="72"/>
      <c r="K9" s="30"/>
      <c r="L9" s="72"/>
      <c r="M9" s="33"/>
    </row>
    <row r="10" spans="1:24" ht="30" customHeight="1">
      <c r="A10" s="35"/>
      <c r="B10" s="142" t="s">
        <v>5</v>
      </c>
      <c r="C10" s="137"/>
      <c r="D10" s="25"/>
      <c r="E10" s="71"/>
      <c r="F10" s="25"/>
      <c r="G10" s="73"/>
      <c r="H10" s="37"/>
      <c r="I10" s="25"/>
      <c r="J10" s="73"/>
      <c r="K10" s="25"/>
      <c r="L10" s="73"/>
      <c r="M10" s="31"/>
      <c r="S10"/>
      <c r="V10"/>
      <c r="X10"/>
    </row>
    <row r="11" spans="1:34" ht="30" customHeight="1">
      <c r="A11" s="35"/>
      <c r="B11" s="143"/>
      <c r="C11" s="139"/>
      <c r="D11" s="25"/>
      <c r="E11" s="54"/>
      <c r="F11" s="26">
        <f>IF(E11=0,"",IF(AND(E11&lt;16,AA11=1),"a","r"))</f>
      </c>
      <c r="G11" s="54"/>
      <c r="H11" s="32">
        <f>IF(G11=0,"",IF(AND(G11&lt;16,AC11=1),"a","r"))</f>
      </c>
      <c r="I11" s="25"/>
      <c r="J11" s="54"/>
      <c r="K11" s="26">
        <f>IF(J11=0,"",IF(AND(J11&lt;16,AF11=0),"a","r"))</f>
      </c>
      <c r="L11" s="54"/>
      <c r="M11" s="32">
        <f>IF(L11=0,"",IF(AND(L11&lt;16,AH11=0),"a","r"))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MOD(E11,2)</f>
        <v>0</v>
      </c>
      <c r="AC11" s="15">
        <f>MOD(G11,2)</f>
        <v>0</v>
      </c>
      <c r="AF11" s="15">
        <f>MOD(J11,2)</f>
        <v>0</v>
      </c>
      <c r="AH11" s="15">
        <f>MOD(L11,2)</f>
        <v>0</v>
      </c>
    </row>
    <row r="12" spans="1:24" ht="30" customHeight="1">
      <c r="A12" s="35"/>
      <c r="B12" s="143"/>
      <c r="C12" s="139"/>
      <c r="D12" s="25"/>
      <c r="E12" s="71"/>
      <c r="F12" s="27"/>
      <c r="G12" s="71"/>
      <c r="H12" s="31"/>
      <c r="I12" s="25"/>
      <c r="J12" s="71"/>
      <c r="K12" s="27"/>
      <c r="L12" s="71"/>
      <c r="M12" s="31"/>
      <c r="S12"/>
      <c r="V12"/>
      <c r="X12"/>
    </row>
    <row r="13" spans="1:34" ht="30" customHeight="1">
      <c r="A13" s="35"/>
      <c r="B13" s="143"/>
      <c r="C13" s="139"/>
      <c r="D13" s="25"/>
      <c r="E13" s="54"/>
      <c r="F13" s="26">
        <f>IF(E13=0,"",IF(AND(E13&lt;16,AA13=1),"a","r"))</f>
      </c>
      <c r="G13" s="54"/>
      <c r="H13" s="32">
        <f>IF(G13=0,"",IF(AND(G13&lt;16,AC13=1),"a","r"))</f>
      </c>
      <c r="I13" s="25"/>
      <c r="J13" s="54"/>
      <c r="K13" s="26">
        <f>IF(J13=0,"",IF(AND(J13&lt;16,AF13=0),"a","r"))</f>
      </c>
      <c r="L13" s="54"/>
      <c r="M13" s="32">
        <f>IF(L13=0,"",IF(AND(L13&lt;16,AH13=0),"a","r"))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MOD(E13,2)</f>
        <v>0</v>
      </c>
      <c r="AC13" s="15">
        <f>MOD(G13,2)</f>
        <v>0</v>
      </c>
      <c r="AF13" s="15">
        <f>MOD(J13,2)</f>
        <v>0</v>
      </c>
      <c r="AH13" s="15">
        <f>MOD(L13,2)</f>
        <v>0</v>
      </c>
    </row>
    <row r="14" spans="1:24" ht="30" customHeight="1" thickBot="1">
      <c r="A14" s="35"/>
      <c r="B14" s="144"/>
      <c r="C14" s="141"/>
      <c r="D14" s="29"/>
      <c r="E14" s="30"/>
      <c r="F14" s="30"/>
      <c r="G14" s="30"/>
      <c r="H14" s="33"/>
      <c r="I14" s="30"/>
      <c r="J14" s="30"/>
      <c r="K14" s="30"/>
      <c r="L14" s="30"/>
      <c r="M14" s="33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D4:H4"/>
    <mergeCell ref="I4:M4"/>
    <mergeCell ref="B5:C9"/>
    <mergeCell ref="B10:C14"/>
  </mergeCells>
  <conditionalFormatting sqref="E6">
    <cfRule type="expression" priority="16" dxfId="0" stopIfTrue="1">
      <formula>$Q$6="E"</formula>
    </cfRule>
  </conditionalFormatting>
  <conditionalFormatting sqref="E8">
    <cfRule type="expression" priority="15" dxfId="0" stopIfTrue="1">
      <formula>Q8="e"</formula>
    </cfRule>
  </conditionalFormatting>
  <conditionalFormatting sqref="E11">
    <cfRule type="expression" priority="14" dxfId="0" stopIfTrue="1">
      <formula>Q11="E"</formula>
    </cfRule>
  </conditionalFormatting>
  <conditionalFormatting sqref="E13">
    <cfRule type="expression" priority="13" dxfId="0" stopIfTrue="1">
      <formula>$Q$13="e"</formula>
    </cfRule>
  </conditionalFormatting>
  <conditionalFormatting sqref="G6">
    <cfRule type="expression" priority="12" dxfId="0" stopIfTrue="1">
      <formula>$S$6="E"</formula>
    </cfRule>
  </conditionalFormatting>
  <conditionalFormatting sqref="G8">
    <cfRule type="expression" priority="11" dxfId="0" stopIfTrue="1">
      <formula>$S$8="E"</formula>
    </cfRule>
  </conditionalFormatting>
  <conditionalFormatting sqref="J6">
    <cfRule type="expression" priority="10" dxfId="0" stopIfTrue="1">
      <formula>V6="e"</formula>
    </cfRule>
  </conditionalFormatting>
  <conditionalFormatting sqref="J8">
    <cfRule type="expression" priority="9" dxfId="0" stopIfTrue="1">
      <formula>$V$8="E"</formula>
    </cfRule>
  </conditionalFormatting>
  <conditionalFormatting sqref="L6">
    <cfRule type="expression" priority="8" dxfId="0" stopIfTrue="1">
      <formula>X6="e"</formula>
    </cfRule>
  </conditionalFormatting>
  <conditionalFormatting sqref="L8">
    <cfRule type="expression" priority="7" dxfId="0" stopIfTrue="1">
      <formula>$X$8="E"</formula>
    </cfRule>
  </conditionalFormatting>
  <conditionalFormatting sqref="G11">
    <cfRule type="expression" priority="6" dxfId="0" stopIfTrue="1">
      <formula>$S$11="e"</formula>
    </cfRule>
  </conditionalFormatting>
  <conditionalFormatting sqref="G13">
    <cfRule type="expression" priority="5" dxfId="0" stopIfTrue="1">
      <formula>$S$13="E"</formula>
    </cfRule>
  </conditionalFormatting>
  <conditionalFormatting sqref="J11">
    <cfRule type="expression" priority="4" dxfId="0" stopIfTrue="1">
      <formula>$V$11="E"</formula>
    </cfRule>
  </conditionalFormatting>
  <conditionalFormatting sqref="J13">
    <cfRule type="expression" priority="3" dxfId="0" stopIfTrue="1">
      <formula>$V$13="E"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H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50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39" width="4.140625" style="0" hidden="1" customWidth="1"/>
    <col min="40" max="56" width="0" style="0" hidden="1" customWidth="1"/>
  </cols>
  <sheetData>
    <row r="2" spans="2:24" s="39" customFormat="1" ht="30" customHeight="1">
      <c r="B2" s="39" t="s">
        <v>13</v>
      </c>
      <c r="Q2" s="40"/>
      <c r="S2" s="40"/>
      <c r="V2" s="40"/>
      <c r="X2" s="40"/>
    </row>
    <row r="3" spans="4:18" ht="30" customHeight="1" thickBot="1">
      <c r="D3" s="44"/>
      <c r="E3" s="44"/>
      <c r="F3" s="44"/>
      <c r="G3" s="44"/>
      <c r="H3" s="44"/>
      <c r="I3" s="44"/>
      <c r="J3" s="44"/>
      <c r="K3" s="44"/>
      <c r="L3" s="44"/>
      <c r="M3" s="44"/>
      <c r="Q3" s="12"/>
      <c r="R3" s="13"/>
    </row>
    <row r="4" spans="2:13" ht="30" customHeight="1" thickBot="1">
      <c r="B4" s="10"/>
      <c r="C4" s="51"/>
      <c r="D4" s="145" t="s">
        <v>6</v>
      </c>
      <c r="E4" s="145"/>
      <c r="F4" s="145"/>
      <c r="G4" s="145"/>
      <c r="H4" s="146"/>
      <c r="I4" s="147" t="s">
        <v>7</v>
      </c>
      <c r="J4" s="147"/>
      <c r="K4" s="147"/>
      <c r="L4" s="147"/>
      <c r="M4" s="148"/>
    </row>
    <row r="5" spans="1:13" ht="30" customHeight="1">
      <c r="A5" s="10"/>
      <c r="B5" s="149" t="s">
        <v>8</v>
      </c>
      <c r="C5" s="150"/>
      <c r="D5" s="47"/>
      <c r="E5" s="47"/>
      <c r="F5" s="47"/>
      <c r="G5" s="47"/>
      <c r="H5" s="48"/>
      <c r="I5" s="47"/>
      <c r="J5" s="47"/>
      <c r="K5" s="47"/>
      <c r="L5" s="47"/>
      <c r="M5" s="48"/>
    </row>
    <row r="6" spans="1:34" ht="30" customHeight="1">
      <c r="A6" s="10"/>
      <c r="B6" s="151"/>
      <c r="C6" s="152"/>
      <c r="D6" s="41"/>
      <c r="E6" s="53"/>
      <c r="F6" s="42">
        <f>IF(E6=0,"",IF(AND(E6&gt;60,AA6=5),"a","r"))</f>
      </c>
      <c r="G6" s="53"/>
      <c r="H6" s="45">
        <f>IF(G6=0,"",IF(AND(G6&gt;60,AC6=5),"a","r"))</f>
      </c>
      <c r="I6" s="41"/>
      <c r="J6" s="53"/>
      <c r="K6" s="42">
        <f>IF(J6=0,"",IF(AND(J6&gt;60,AF6&lt;&gt;5),"a","r"))</f>
      </c>
      <c r="L6" s="53"/>
      <c r="M6" s="45">
        <f>IF(L6=0,"",IF(AND(L6&gt;60,AH6&lt;&gt;5),"a","r"))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MOD(E6,10)</f>
        <v>0</v>
      </c>
      <c r="AC6" s="15">
        <f>MOD(G6,10)</f>
        <v>0</v>
      </c>
      <c r="AF6" s="15">
        <f>MOD(J6,10)</f>
        <v>0</v>
      </c>
      <c r="AH6" s="15">
        <f>MOD(L6,10)</f>
        <v>0</v>
      </c>
    </row>
    <row r="7" spans="1:23" ht="30" customHeight="1">
      <c r="A7" s="10"/>
      <c r="B7" s="151"/>
      <c r="C7" s="152"/>
      <c r="D7" s="41"/>
      <c r="E7" s="74"/>
      <c r="F7" s="43"/>
      <c r="G7" s="74"/>
      <c r="H7" s="46"/>
      <c r="I7" s="41"/>
      <c r="J7" s="74"/>
      <c r="K7" s="43"/>
      <c r="L7" s="74"/>
      <c r="M7" s="46"/>
      <c r="W7" s="1"/>
    </row>
    <row r="8" spans="1:34" ht="30" customHeight="1">
      <c r="A8" s="10"/>
      <c r="B8" s="151"/>
      <c r="C8" s="152"/>
      <c r="D8" s="41"/>
      <c r="E8" s="53"/>
      <c r="F8" s="42">
        <f>IF(E8=0,"",IF(AND(E8&gt;60,AA8=5),"a","r"))</f>
      </c>
      <c r="G8" s="53"/>
      <c r="H8" s="45">
        <f>IF(G8=0,"",IF(AND(G8&gt;60,AC8=5),"a","r"))</f>
      </c>
      <c r="I8" s="41"/>
      <c r="J8" s="53"/>
      <c r="K8" s="42">
        <f>IF(J8=0,"",IF(AND(J8&gt;60,AF8&lt;&gt;5),"a","r"))</f>
      </c>
      <c r="L8" s="53"/>
      <c r="M8" s="45">
        <f>IF(L8=0,"",IF(AND(L8&gt;60,AH8&lt;&gt;5),"a","r"))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MOD(E8,10)</f>
        <v>0</v>
      </c>
      <c r="AC8" s="15">
        <f>MOD(G8,10)</f>
        <v>0</v>
      </c>
      <c r="AF8" s="15">
        <f>MOD(J8,10)</f>
        <v>0</v>
      </c>
      <c r="AH8" s="15">
        <f>MOD(L8,10)</f>
        <v>0</v>
      </c>
    </row>
    <row r="9" spans="1:13" ht="30" customHeight="1" thickBot="1">
      <c r="A9" s="10"/>
      <c r="B9" s="153"/>
      <c r="C9" s="154"/>
      <c r="D9" s="52"/>
      <c r="E9" s="75"/>
      <c r="F9" s="49"/>
      <c r="G9" s="75"/>
      <c r="H9" s="50"/>
      <c r="I9" s="49"/>
      <c r="J9" s="75"/>
      <c r="K9" s="49"/>
      <c r="L9" s="75"/>
      <c r="M9" s="50"/>
    </row>
    <row r="10" spans="1:24" ht="30" customHeight="1">
      <c r="A10" s="10"/>
      <c r="B10" s="151" t="s">
        <v>9</v>
      </c>
      <c r="C10" s="152"/>
      <c r="D10" s="41"/>
      <c r="E10" s="76"/>
      <c r="F10" s="41"/>
      <c r="G10" s="76"/>
      <c r="H10" s="46"/>
      <c r="I10" s="41"/>
      <c r="J10" s="76"/>
      <c r="K10" s="41"/>
      <c r="L10" s="76"/>
      <c r="M10" s="46"/>
      <c r="S10"/>
      <c r="V10"/>
      <c r="X10"/>
    </row>
    <row r="11" spans="1:34" ht="30" customHeight="1">
      <c r="A11" s="10"/>
      <c r="B11" s="151"/>
      <c r="C11" s="152"/>
      <c r="D11" s="41"/>
      <c r="E11" s="53"/>
      <c r="F11" s="42">
        <f>IF(E11=0,"",IF(AND(E11&lt;61,AA11=5),"a","r"))</f>
      </c>
      <c r="G11" s="53"/>
      <c r="H11" s="45">
        <f>IF(G11=0,"",IF(AND(G11&lt;61,AC11=5),"a","r"))</f>
      </c>
      <c r="I11" s="41"/>
      <c r="J11" s="53"/>
      <c r="K11" s="42">
        <f>IF(J11=0,"",IF(AND(J11&lt;61,AF11&lt;&gt;5),"a","r"))</f>
      </c>
      <c r="L11" s="53"/>
      <c r="M11" s="45">
        <f>IF(L11=0,"",IF(AND(L11&lt;61,AH11&lt;&gt;5),"a","r"))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MOD(E11,10)</f>
        <v>0</v>
      </c>
      <c r="AC11" s="15">
        <f>MOD(G11,10)</f>
        <v>0</v>
      </c>
      <c r="AF11" s="15">
        <f>MOD(J11,10)</f>
        <v>0</v>
      </c>
      <c r="AH11" s="15">
        <f>MOD(L11,10)</f>
        <v>0</v>
      </c>
    </row>
    <row r="12" spans="1:24" ht="30" customHeight="1">
      <c r="A12" s="10"/>
      <c r="B12" s="151"/>
      <c r="C12" s="152"/>
      <c r="D12" s="41"/>
      <c r="E12" s="74"/>
      <c r="F12" s="43"/>
      <c r="G12" s="74"/>
      <c r="H12" s="46"/>
      <c r="I12" s="41"/>
      <c r="J12" s="74"/>
      <c r="K12" s="43"/>
      <c r="L12" s="74"/>
      <c r="M12" s="46"/>
      <c r="S12"/>
      <c r="V12"/>
      <c r="X12"/>
    </row>
    <row r="13" spans="1:34" ht="30" customHeight="1">
      <c r="A13" s="10"/>
      <c r="B13" s="151"/>
      <c r="C13" s="152"/>
      <c r="D13" s="41"/>
      <c r="E13" s="53"/>
      <c r="F13" s="42">
        <f>IF(E13=0,"",IF(AND(E13&lt;61,AA13=5),"a","r"))</f>
      </c>
      <c r="G13" s="53"/>
      <c r="H13" s="45">
        <f>IF(G13=0,"",IF(AND(G13&lt;61,AC13=5),"a","r"))</f>
      </c>
      <c r="I13" s="41"/>
      <c r="J13" s="53"/>
      <c r="K13" s="42">
        <f>IF(J13=0,"",IF(AND(J13&lt;61,AF13&lt;&gt;5),"a","r"))</f>
      </c>
      <c r="L13" s="53"/>
      <c r="M13" s="45">
        <f>IF(L13=0,"",IF(AND(L13&lt;61,AH13&lt;&gt;5),"a","r"))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MOD(E13,10)</f>
        <v>0</v>
      </c>
      <c r="AC13" s="15">
        <f>MOD(G13,10)</f>
        <v>0</v>
      </c>
      <c r="AF13" s="15">
        <f>MOD(J13,10)</f>
        <v>0</v>
      </c>
      <c r="AH13" s="15">
        <f>MOD(L13,10)</f>
        <v>0</v>
      </c>
    </row>
    <row r="14" spans="1:24" ht="30" customHeight="1" thickBot="1">
      <c r="A14" s="10"/>
      <c r="B14" s="153"/>
      <c r="C14" s="154"/>
      <c r="D14" s="49"/>
      <c r="E14" s="49"/>
      <c r="F14" s="49"/>
      <c r="G14" s="49"/>
      <c r="H14" s="50"/>
      <c r="I14" s="49"/>
      <c r="J14" s="49"/>
      <c r="K14" s="49"/>
      <c r="L14" s="49"/>
      <c r="M14" s="50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D4:H4"/>
    <mergeCell ref="I4:M4"/>
    <mergeCell ref="B5:C9"/>
    <mergeCell ref="B10:C14"/>
  </mergeCells>
  <conditionalFormatting sqref="E6">
    <cfRule type="expression" priority="16" dxfId="0" stopIfTrue="1">
      <formula>$Q$6="E"</formula>
    </cfRule>
  </conditionalFormatting>
  <conditionalFormatting sqref="E8">
    <cfRule type="expression" priority="15" dxfId="0" stopIfTrue="1">
      <formula>Q8="e"</formula>
    </cfRule>
  </conditionalFormatting>
  <conditionalFormatting sqref="E11">
    <cfRule type="expression" priority="14" dxfId="0" stopIfTrue="1">
      <formula>Q11="E"</formula>
    </cfRule>
  </conditionalFormatting>
  <conditionalFormatting sqref="E13">
    <cfRule type="expression" priority="13" dxfId="0" stopIfTrue="1">
      <formula>$Q$13="e"</formula>
    </cfRule>
  </conditionalFormatting>
  <conditionalFormatting sqref="G6">
    <cfRule type="expression" priority="12" dxfId="0" stopIfTrue="1">
      <formula>$S$6="E"</formula>
    </cfRule>
  </conditionalFormatting>
  <conditionalFormatting sqref="G8">
    <cfRule type="expression" priority="11" dxfId="0" stopIfTrue="1">
      <formula>$S$8="E"</formula>
    </cfRule>
  </conditionalFormatting>
  <conditionalFormatting sqref="J6">
    <cfRule type="expression" priority="10" dxfId="0" stopIfTrue="1">
      <formula>V6="e"</formula>
    </cfRule>
  </conditionalFormatting>
  <conditionalFormatting sqref="J8">
    <cfRule type="expression" priority="9" dxfId="0" stopIfTrue="1">
      <formula>$V$8="E"</formula>
    </cfRule>
  </conditionalFormatting>
  <conditionalFormatting sqref="L6">
    <cfRule type="expression" priority="8" dxfId="0" stopIfTrue="1">
      <formula>X6="e"</formula>
    </cfRule>
  </conditionalFormatting>
  <conditionalFormatting sqref="L8">
    <cfRule type="expression" priority="7" dxfId="0" stopIfTrue="1">
      <formula>$X$8="E"</formula>
    </cfRule>
  </conditionalFormatting>
  <conditionalFormatting sqref="G11">
    <cfRule type="expression" priority="6" dxfId="0" stopIfTrue="1">
      <formula>$S$11="e"</formula>
    </cfRule>
  </conditionalFormatting>
  <conditionalFormatting sqref="G13">
    <cfRule type="expression" priority="5" dxfId="0" stopIfTrue="1">
      <formula>$S$13="E"</formula>
    </cfRule>
  </conditionalFormatting>
  <conditionalFormatting sqref="J11">
    <cfRule type="expression" priority="4" dxfId="0" stopIfTrue="1">
      <formula>$V$11="E"</formula>
    </cfRule>
  </conditionalFormatting>
  <conditionalFormatting sqref="J13">
    <cfRule type="expression" priority="3" dxfId="0" stopIfTrue="1">
      <formula>$V$13="E"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2:AR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50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45" width="4.140625" style="0" hidden="1" customWidth="1"/>
    <col min="46" max="56" width="0" style="0" hidden="1" customWidth="1"/>
  </cols>
  <sheetData>
    <row r="2" spans="2:24" s="55" customFormat="1" ht="30" customHeight="1">
      <c r="B2" s="55" t="s">
        <v>13</v>
      </c>
      <c r="Q2" s="56"/>
      <c r="S2" s="56"/>
      <c r="V2" s="56"/>
      <c r="X2" s="56"/>
    </row>
    <row r="3" spans="4:18" ht="30" customHeight="1" thickBot="1">
      <c r="D3" s="60"/>
      <c r="E3" s="60"/>
      <c r="F3" s="60"/>
      <c r="G3" s="60"/>
      <c r="H3" s="60"/>
      <c r="I3" s="60"/>
      <c r="J3" s="60"/>
      <c r="K3" s="60"/>
      <c r="L3" s="60"/>
      <c r="M3" s="60"/>
      <c r="Q3" s="12"/>
      <c r="R3" s="13"/>
    </row>
    <row r="4" spans="2:13" ht="30" customHeight="1" thickBot="1">
      <c r="B4" s="10"/>
      <c r="C4" s="69"/>
      <c r="D4" s="155" t="s">
        <v>10</v>
      </c>
      <c r="E4" s="155"/>
      <c r="F4" s="155"/>
      <c r="G4" s="155"/>
      <c r="H4" s="156"/>
      <c r="I4" s="157" t="s">
        <v>10</v>
      </c>
      <c r="J4" s="157"/>
      <c r="K4" s="157"/>
      <c r="L4" s="157"/>
      <c r="M4" s="158"/>
    </row>
    <row r="5" spans="1:13" ht="30" customHeight="1">
      <c r="A5" s="65"/>
      <c r="B5" s="159" t="s">
        <v>0</v>
      </c>
      <c r="C5" s="160"/>
      <c r="D5" s="68"/>
      <c r="E5" s="66"/>
      <c r="F5" s="66"/>
      <c r="G5" s="66"/>
      <c r="H5" s="67"/>
      <c r="I5" s="66"/>
      <c r="J5" s="66"/>
      <c r="K5" s="66"/>
      <c r="L5" s="66"/>
      <c r="M5" s="67"/>
    </row>
    <row r="6" spans="1:44" ht="30" customHeight="1">
      <c r="A6" s="65"/>
      <c r="B6" s="161"/>
      <c r="C6" s="162"/>
      <c r="D6" s="57"/>
      <c r="E6" s="77"/>
      <c r="F6" s="58">
        <f>IF(E6=0,"",IF(AND(AK6&gt;29,AK6&lt;40,AA6=0),"a","r"))</f>
      </c>
      <c r="G6" s="77"/>
      <c r="H6" s="61">
        <f>IF(G6=0,"",IF(AND(AM6&gt;29,AM6&lt;40,AC6=0),"a","r"))</f>
      </c>
      <c r="I6" s="57"/>
      <c r="J6" s="77"/>
      <c r="K6" s="58">
        <f>IF(J6=0,"",IF(AND(OR(AP6&lt;30,AP6&gt;39),AF6=0),"a","r"))</f>
      </c>
      <c r="L6" s="77"/>
      <c r="M6" s="61">
        <f>IF(L6=0,"",IF(AND(OR(AR6&lt;30,AR6&gt;39),AH6=0),"a","r"))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MOD(E6,2)</f>
        <v>0</v>
      </c>
      <c r="AC6" s="15">
        <f>MOD(G6,2)</f>
        <v>0</v>
      </c>
      <c r="AF6" s="15">
        <f>MOD(J6,2)</f>
        <v>0</v>
      </c>
      <c r="AH6" s="15">
        <f>MOD(L6,2)</f>
        <v>0</v>
      </c>
      <c r="AK6" s="70">
        <f>MOD(E6,100)</f>
        <v>0</v>
      </c>
      <c r="AM6" s="70">
        <f>MOD(G6,100)</f>
        <v>0</v>
      </c>
      <c r="AP6" s="70">
        <f>MOD(J6,100)</f>
        <v>0</v>
      </c>
      <c r="AR6" s="70">
        <f>MOD(L6,100)</f>
        <v>0</v>
      </c>
    </row>
    <row r="7" spans="1:23" ht="30" customHeight="1">
      <c r="A7" s="65"/>
      <c r="B7" s="161"/>
      <c r="C7" s="162"/>
      <c r="D7" s="57"/>
      <c r="E7" s="78"/>
      <c r="F7" s="59"/>
      <c r="G7" s="78"/>
      <c r="H7" s="62"/>
      <c r="I7" s="57"/>
      <c r="J7" s="78"/>
      <c r="K7" s="59"/>
      <c r="L7" s="78"/>
      <c r="M7" s="62"/>
      <c r="W7" s="1"/>
    </row>
    <row r="8" spans="1:44" ht="30" customHeight="1">
      <c r="A8" s="65"/>
      <c r="B8" s="161"/>
      <c r="C8" s="162"/>
      <c r="D8" s="57"/>
      <c r="E8" s="77"/>
      <c r="F8" s="58">
        <f>IF(E8=0,"",IF(AND(AK8&gt;29,AK8&lt;40,AA8=0),"a","r"))</f>
      </c>
      <c r="G8" s="77"/>
      <c r="H8" s="61">
        <f>IF(G8=0,"",IF(AND(AM8&gt;29,AM8&lt;40,AC8=0),"a","r"))</f>
      </c>
      <c r="I8" s="57"/>
      <c r="J8" s="77"/>
      <c r="K8" s="58">
        <f>IF(J8=0,"",IF(AND(OR(AP8&lt;30,AP8&gt;39),AF8=0),"a","r"))</f>
      </c>
      <c r="L8" s="77"/>
      <c r="M8" s="61">
        <f>IF(L8=0,"",IF(AND(OR(AR8&lt;30,AR8&gt;39),AH8=0),"a","r"))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MOD(E8,2)</f>
        <v>0</v>
      </c>
      <c r="AC8" s="15">
        <f>MOD(G8,2)</f>
        <v>0</v>
      </c>
      <c r="AF8" s="15">
        <f>MOD(J8,2)</f>
        <v>0</v>
      </c>
      <c r="AH8" s="15">
        <f>MOD(L8,2)</f>
        <v>0</v>
      </c>
      <c r="AK8" s="70">
        <f>MOD(E8,100)</f>
        <v>0</v>
      </c>
      <c r="AM8" s="70">
        <f>MOD(G8,100)</f>
        <v>0</v>
      </c>
      <c r="AP8" s="70">
        <f>MOD(J8,100)</f>
        <v>0</v>
      </c>
      <c r="AR8" s="70">
        <f>MOD(L8,100)</f>
        <v>0</v>
      </c>
    </row>
    <row r="9" spans="1:13" ht="30" customHeight="1" thickBot="1">
      <c r="A9" s="65"/>
      <c r="B9" s="163"/>
      <c r="C9" s="164"/>
      <c r="D9" s="63"/>
      <c r="E9" s="79"/>
      <c r="F9" s="63"/>
      <c r="G9" s="79"/>
      <c r="H9" s="64"/>
      <c r="I9" s="63"/>
      <c r="J9" s="79"/>
      <c r="K9" s="63"/>
      <c r="L9" s="79"/>
      <c r="M9" s="64"/>
    </row>
    <row r="10" spans="1:24" ht="30" customHeight="1">
      <c r="A10" s="65"/>
      <c r="B10" s="161" t="s">
        <v>0</v>
      </c>
      <c r="C10" s="162"/>
      <c r="D10" s="57"/>
      <c r="E10" s="80"/>
      <c r="F10" s="57"/>
      <c r="G10" s="80"/>
      <c r="H10" s="62"/>
      <c r="I10" s="57"/>
      <c r="J10" s="80"/>
      <c r="K10" s="57"/>
      <c r="L10" s="80"/>
      <c r="M10" s="62"/>
      <c r="S10"/>
      <c r="V10"/>
      <c r="X10"/>
    </row>
    <row r="11" spans="1:44" ht="30" customHeight="1">
      <c r="A11" s="65"/>
      <c r="B11" s="161"/>
      <c r="C11" s="162"/>
      <c r="D11" s="57"/>
      <c r="E11" s="77"/>
      <c r="F11" s="58">
        <f>IF(E11=0,"",IF(AND(AK11&gt;29,AK11&lt;40,AA11=1),"a","r"))</f>
      </c>
      <c r="G11" s="77"/>
      <c r="H11" s="61">
        <f>IF(G11=0,"",IF(AND(AM11&gt;29,AM11&lt;40,AC11=1),"a","r"))</f>
      </c>
      <c r="I11" s="57"/>
      <c r="J11" s="77"/>
      <c r="K11" s="58">
        <f>IF(J11=0,"",IF(AND(OR(AP11&lt;30,AP11&gt;39),AF11=1),"a","r"))</f>
      </c>
      <c r="L11" s="77"/>
      <c r="M11" s="61">
        <f>IF(L11=0,"",IF(AND(OR(AR11&lt;30,AR11&gt;39),AH11=1),"a","r"))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MOD(E11,2)</f>
        <v>0</v>
      </c>
      <c r="AC11" s="15">
        <f>MOD(G11,2)</f>
        <v>0</v>
      </c>
      <c r="AF11" s="15">
        <f>MOD(J11,2)</f>
        <v>0</v>
      </c>
      <c r="AH11" s="15">
        <f>MOD(L11,2)</f>
        <v>0</v>
      </c>
      <c r="AK11" s="70">
        <f>MOD(E11,100)</f>
        <v>0</v>
      </c>
      <c r="AM11" s="70">
        <f>MOD(G11,100)</f>
        <v>0</v>
      </c>
      <c r="AP11" s="70">
        <f>MOD(J11,100)</f>
        <v>0</v>
      </c>
      <c r="AR11" s="70">
        <f>MOD(L11,100)</f>
        <v>0</v>
      </c>
    </row>
    <row r="12" spans="1:24" ht="30" customHeight="1">
      <c r="A12" s="65"/>
      <c r="B12" s="161"/>
      <c r="C12" s="162"/>
      <c r="D12" s="57"/>
      <c r="E12" s="78"/>
      <c r="F12" s="59"/>
      <c r="G12" s="78"/>
      <c r="H12" s="62"/>
      <c r="I12" s="57"/>
      <c r="J12" s="78"/>
      <c r="K12" s="59"/>
      <c r="L12" s="78"/>
      <c r="M12" s="62"/>
      <c r="S12"/>
      <c r="V12"/>
      <c r="X12"/>
    </row>
    <row r="13" spans="1:44" ht="30" customHeight="1">
      <c r="A13" s="65"/>
      <c r="B13" s="161"/>
      <c r="C13" s="162"/>
      <c r="D13" s="57"/>
      <c r="E13" s="77"/>
      <c r="F13" s="58">
        <f>IF(E13=0,"",IF(AND(AK13&gt;29,AK13&lt;40,AA13=1),"a","r"))</f>
      </c>
      <c r="G13" s="77"/>
      <c r="H13" s="61">
        <f>IF(G13=0,"",IF(AND(AM13&gt;29,AM13&lt;40,AC13=1),"a","r"))</f>
      </c>
      <c r="I13" s="57"/>
      <c r="J13" s="77"/>
      <c r="K13" s="58">
        <f>IF(J13=0,"",IF(AND(OR(AP13&lt;30,AP13&gt;39),AF13=1),"a","r"))</f>
      </c>
      <c r="L13" s="77"/>
      <c r="M13" s="61">
        <f>IF(L13=0,"",IF(AND(OR(AR13&lt;30,AR13&gt;39),AH13=1),"a","r"))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MOD(E13,2)</f>
        <v>0</v>
      </c>
      <c r="AC13" s="15">
        <f>MOD(G13,2)</f>
        <v>0</v>
      </c>
      <c r="AF13" s="15">
        <f>MOD(J13,2)</f>
        <v>0</v>
      </c>
      <c r="AH13" s="15">
        <f>MOD(L13,2)</f>
        <v>0</v>
      </c>
      <c r="AK13" s="70">
        <f>MOD(E13,100)</f>
        <v>0</v>
      </c>
      <c r="AM13" s="70">
        <f>MOD(G13,100)</f>
        <v>0</v>
      </c>
      <c r="AP13" s="70">
        <f>MOD(J13,100)</f>
        <v>0</v>
      </c>
      <c r="AR13" s="70">
        <f>MOD(L13,100)</f>
        <v>0</v>
      </c>
    </row>
    <row r="14" spans="1:24" ht="30" customHeight="1" thickBot="1">
      <c r="A14" s="65"/>
      <c r="B14" s="163"/>
      <c r="C14" s="164"/>
      <c r="D14" s="63"/>
      <c r="E14" s="63"/>
      <c r="F14" s="63"/>
      <c r="G14" s="63"/>
      <c r="H14" s="64"/>
      <c r="I14" s="63"/>
      <c r="J14" s="63"/>
      <c r="K14" s="63"/>
      <c r="L14" s="63"/>
      <c r="M14" s="64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D4:H4"/>
    <mergeCell ref="I4:M4"/>
    <mergeCell ref="B5:C9"/>
    <mergeCell ref="B10:C14"/>
  </mergeCells>
  <conditionalFormatting sqref="E6">
    <cfRule type="expression" priority="16" dxfId="0" stopIfTrue="1">
      <formula>$Q$6="E"</formula>
    </cfRule>
  </conditionalFormatting>
  <conditionalFormatting sqref="E8">
    <cfRule type="expression" priority="15" dxfId="0" stopIfTrue="1">
      <formula>Q8="e"</formula>
    </cfRule>
  </conditionalFormatting>
  <conditionalFormatting sqref="E11">
    <cfRule type="expression" priority="14" dxfId="0" stopIfTrue="1">
      <formula>Q11="E"</formula>
    </cfRule>
  </conditionalFormatting>
  <conditionalFormatting sqref="E13">
    <cfRule type="expression" priority="13" dxfId="0" stopIfTrue="1">
      <formula>$Q$13="e"</formula>
    </cfRule>
  </conditionalFormatting>
  <conditionalFormatting sqref="G6">
    <cfRule type="expression" priority="12" dxfId="0" stopIfTrue="1">
      <formula>$S$6="E"</formula>
    </cfRule>
  </conditionalFormatting>
  <conditionalFormatting sqref="G8">
    <cfRule type="expression" priority="11" dxfId="0" stopIfTrue="1">
      <formula>$S$8="E"</formula>
    </cfRule>
  </conditionalFormatting>
  <conditionalFormatting sqref="J6">
    <cfRule type="expression" priority="10" dxfId="0" stopIfTrue="1">
      <formula>V6="e"</formula>
    </cfRule>
  </conditionalFormatting>
  <conditionalFormatting sqref="J8">
    <cfRule type="expression" priority="9" dxfId="0" stopIfTrue="1">
      <formula>$V$8="E"</formula>
    </cfRule>
  </conditionalFormatting>
  <conditionalFormatting sqref="L6">
    <cfRule type="expression" priority="8" dxfId="0" stopIfTrue="1">
      <formula>X6="e"</formula>
    </cfRule>
  </conditionalFormatting>
  <conditionalFormatting sqref="L8">
    <cfRule type="expression" priority="7" dxfId="0" stopIfTrue="1">
      <formula>$X$8="E"</formula>
    </cfRule>
  </conditionalFormatting>
  <conditionalFormatting sqref="G11">
    <cfRule type="expression" priority="6" dxfId="0" stopIfTrue="1">
      <formula>$S$11="e"</formula>
    </cfRule>
  </conditionalFormatting>
  <conditionalFormatting sqref="G13">
    <cfRule type="expression" priority="5" dxfId="0" stopIfTrue="1">
      <formula>$S$13="E"</formula>
    </cfRule>
  </conditionalFormatting>
  <conditionalFormatting sqref="J11">
    <cfRule type="expression" priority="4" dxfId="0" stopIfTrue="1">
      <formula>$V$11="E"</formula>
    </cfRule>
  </conditionalFormatting>
  <conditionalFormatting sqref="J13">
    <cfRule type="expression" priority="3" dxfId="0" stopIfTrue="1">
      <formula>$V$13="E"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R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50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45" width="4.140625" style="0" hidden="1" customWidth="1"/>
    <col min="46" max="56" width="0" style="0" hidden="1" customWidth="1"/>
  </cols>
  <sheetData>
    <row r="2" spans="2:24" s="81" customFormat="1" ht="30" customHeight="1">
      <c r="B2" s="81" t="s">
        <v>13</v>
      </c>
      <c r="Q2" s="82"/>
      <c r="S2" s="82"/>
      <c r="V2" s="82"/>
      <c r="X2" s="82"/>
    </row>
    <row r="3" spans="4:18" ht="30" customHeight="1" thickBot="1">
      <c r="D3" s="88"/>
      <c r="E3" s="88"/>
      <c r="F3" s="88"/>
      <c r="G3" s="88"/>
      <c r="H3" s="88"/>
      <c r="I3" s="88"/>
      <c r="J3" s="88"/>
      <c r="K3" s="88"/>
      <c r="L3" s="88"/>
      <c r="M3" s="88"/>
      <c r="Q3" s="12"/>
      <c r="R3" s="13"/>
    </row>
    <row r="4" spans="2:13" ht="30" customHeight="1" thickBot="1">
      <c r="B4" s="88"/>
      <c r="C4" s="92"/>
      <c r="D4" s="165" t="s">
        <v>11</v>
      </c>
      <c r="E4" s="165"/>
      <c r="F4" s="165"/>
      <c r="G4" s="165"/>
      <c r="H4" s="166"/>
      <c r="I4" s="165" t="s">
        <v>12</v>
      </c>
      <c r="J4" s="165"/>
      <c r="K4" s="165"/>
      <c r="L4" s="165"/>
      <c r="M4" s="166"/>
    </row>
    <row r="5" spans="1:13" ht="30" customHeight="1">
      <c r="A5" s="91"/>
      <c r="B5" s="167" t="s">
        <v>26</v>
      </c>
      <c r="C5" s="168"/>
      <c r="D5" s="83"/>
      <c r="E5" s="87"/>
      <c r="F5" s="83"/>
      <c r="G5" s="87"/>
      <c r="H5" s="93"/>
      <c r="I5" s="83"/>
      <c r="J5" s="87"/>
      <c r="K5" s="83"/>
      <c r="L5" s="83"/>
      <c r="M5" s="93"/>
    </row>
    <row r="6" spans="1:44" ht="30" customHeight="1">
      <c r="A6" s="91"/>
      <c r="B6" s="167"/>
      <c r="C6" s="168"/>
      <c r="D6" s="83"/>
      <c r="E6" s="100"/>
      <c r="F6" s="84">
        <f>IF(E6=0,"",IF(AND(E6&lt;60,AA6=7),"a","r"))</f>
      </c>
      <c r="G6" s="100"/>
      <c r="H6" s="94">
        <f>IF(G6=0,"",IF(AND(G6&lt;60,AC6=7),"a","r"))</f>
      </c>
      <c r="I6" s="83"/>
      <c r="J6" s="100"/>
      <c r="K6" s="84">
        <f>IF(J6=0,"",IF(AND(J6&lt;60,AF6&lt;&gt;7),"a","r"))</f>
      </c>
      <c r="L6" s="100"/>
      <c r="M6" s="94">
        <f>IF(L6=0,"",IF(AND(L6&lt;60,AH6&lt;&gt;7),"a","r"))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MOD(E6,10)</f>
        <v>0</v>
      </c>
      <c r="AC6" s="15">
        <f>MOD(G6,10)</f>
        <v>0</v>
      </c>
      <c r="AF6" s="15">
        <f>MOD(J6,10)</f>
        <v>0</v>
      </c>
      <c r="AH6" s="15">
        <f>MOD(L6,10)</f>
        <v>0</v>
      </c>
      <c r="AK6" s="70">
        <f>MOD(E6,100)</f>
        <v>0</v>
      </c>
      <c r="AM6" s="70">
        <f>MOD(G6,100)</f>
        <v>0</v>
      </c>
      <c r="AP6" s="70">
        <f>MOD(J6,100)</f>
        <v>0</v>
      </c>
      <c r="AR6" s="70">
        <f>MOD(L6,100)</f>
        <v>0</v>
      </c>
    </row>
    <row r="7" spans="1:23" ht="30" customHeight="1">
      <c r="A7" s="91"/>
      <c r="B7" s="167"/>
      <c r="C7" s="168"/>
      <c r="D7" s="83"/>
      <c r="E7" s="86"/>
      <c r="F7" s="85"/>
      <c r="G7" s="86"/>
      <c r="H7" s="95"/>
      <c r="I7" s="83"/>
      <c r="J7" s="86"/>
      <c r="K7" s="85"/>
      <c r="L7" s="86"/>
      <c r="M7" s="95"/>
      <c r="W7" s="1"/>
    </row>
    <row r="8" spans="1:44" ht="30" customHeight="1">
      <c r="A8" s="91"/>
      <c r="B8" s="167"/>
      <c r="C8" s="168"/>
      <c r="D8" s="83"/>
      <c r="E8" s="100"/>
      <c r="F8" s="84">
        <f>IF(E8=0,"",IF(AND(E8&lt;60,AA8=7),"a","r"))</f>
      </c>
      <c r="G8" s="100"/>
      <c r="H8" s="94">
        <f>IF(G8=0,"",IF(AND(G8&lt;60,AC8=7),"a","r"))</f>
      </c>
      <c r="I8" s="83"/>
      <c r="J8" s="100"/>
      <c r="K8" s="84">
        <f>IF(J8=0,"",IF(AND(J8&lt;60,AF8&lt;&gt;7),"a","r"))</f>
      </c>
      <c r="L8" s="100"/>
      <c r="M8" s="94">
        <f>IF(L8=0,"",IF(AND(L8&lt;60,AH8&lt;&gt;7),"a","r"))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MOD(E8,10)</f>
        <v>0</v>
      </c>
      <c r="AC8" s="15">
        <f>MOD(G8,10)</f>
        <v>0</v>
      </c>
      <c r="AF8" s="15">
        <f>MOD(J8,10)</f>
        <v>0</v>
      </c>
      <c r="AH8" s="15">
        <f>MOD(L8,10)</f>
        <v>0</v>
      </c>
      <c r="AK8" s="70">
        <f>MOD(E8,100)</f>
        <v>0</v>
      </c>
      <c r="AM8" s="70">
        <f>MOD(G8,100)</f>
        <v>0</v>
      </c>
      <c r="AP8" s="70">
        <f>MOD(J8,100)</f>
        <v>0</v>
      </c>
      <c r="AR8" s="70">
        <f>MOD(L8,100)</f>
        <v>0</v>
      </c>
    </row>
    <row r="9" spans="1:13" ht="30" customHeight="1" thickBot="1">
      <c r="A9" s="91"/>
      <c r="B9" s="169"/>
      <c r="C9" s="170"/>
      <c r="D9" s="90"/>
      <c r="E9" s="89"/>
      <c r="F9" s="90"/>
      <c r="G9" s="89"/>
      <c r="H9" s="96"/>
      <c r="I9" s="90"/>
      <c r="J9" s="89"/>
      <c r="K9" s="90"/>
      <c r="L9" s="89"/>
      <c r="M9" s="96"/>
    </row>
    <row r="10" spans="1:24" ht="30" customHeight="1">
      <c r="A10" s="91"/>
      <c r="B10" s="167" t="s">
        <v>27</v>
      </c>
      <c r="C10" s="168"/>
      <c r="D10" s="83"/>
      <c r="E10" s="87"/>
      <c r="F10" s="83"/>
      <c r="G10" s="87"/>
      <c r="H10" s="95"/>
      <c r="I10" s="83"/>
      <c r="J10" s="87"/>
      <c r="K10" s="83"/>
      <c r="L10" s="87"/>
      <c r="M10" s="95"/>
      <c r="S10"/>
      <c r="V10"/>
      <c r="X10"/>
    </row>
    <row r="11" spans="1:44" ht="30" customHeight="1">
      <c r="A11" s="91"/>
      <c r="B11" s="167"/>
      <c r="C11" s="168"/>
      <c r="D11" s="83"/>
      <c r="E11" s="100"/>
      <c r="F11" s="84">
        <f>IF(E11=0,"",IF(AND(E11&gt;59,AA11=7),"a","r"))</f>
      </c>
      <c r="G11" s="100"/>
      <c r="H11" s="94">
        <f>IF(G11=0,"",IF(AND(G11&gt;59,AC11=7),"a","r"))</f>
      </c>
      <c r="I11" s="83"/>
      <c r="J11" s="100"/>
      <c r="K11" s="84">
        <f>IF(J11=0,"",IF(AND(J11&gt;59,AF11&lt;&gt;7),"a","r"))</f>
      </c>
      <c r="L11" s="100"/>
      <c r="M11" s="94">
        <f>IF(L11=0,"",IF(AND(L11&gt;59,AH11&lt;&gt;7),"a","r"))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MOD(E11,10)</f>
        <v>0</v>
      </c>
      <c r="AC11" s="15">
        <f>MOD(G11,10)</f>
        <v>0</v>
      </c>
      <c r="AF11" s="15">
        <f>MOD(J11,10)</f>
        <v>0</v>
      </c>
      <c r="AH11" s="15">
        <f>MOD(L11,10)</f>
        <v>0</v>
      </c>
      <c r="AK11" s="70">
        <f>MOD(E11,100)</f>
        <v>0</v>
      </c>
      <c r="AM11" s="70">
        <f>MOD(G11,100)</f>
        <v>0</v>
      </c>
      <c r="AP11" s="70">
        <f>MOD(J11,100)</f>
        <v>0</v>
      </c>
      <c r="AR11" s="70">
        <f>MOD(L11,100)</f>
        <v>0</v>
      </c>
    </row>
    <row r="12" spans="1:24" ht="30" customHeight="1">
      <c r="A12" s="91"/>
      <c r="B12" s="167"/>
      <c r="C12" s="168"/>
      <c r="D12" s="83"/>
      <c r="E12" s="86"/>
      <c r="F12" s="85"/>
      <c r="G12" s="86"/>
      <c r="H12" s="95"/>
      <c r="I12" s="83"/>
      <c r="J12" s="86"/>
      <c r="K12" s="85"/>
      <c r="L12" s="86"/>
      <c r="M12" s="95"/>
      <c r="S12"/>
      <c r="V12"/>
      <c r="X12"/>
    </row>
    <row r="13" spans="1:44" ht="30" customHeight="1">
      <c r="A13" s="91"/>
      <c r="B13" s="167"/>
      <c r="C13" s="168"/>
      <c r="D13" s="83"/>
      <c r="E13" s="100"/>
      <c r="F13" s="84">
        <f>IF(E13=0,"",IF(AND(E13&gt;59,AA13=7),"a","r"))</f>
      </c>
      <c r="G13" s="100"/>
      <c r="H13" s="94">
        <f>IF(G13=0,"",IF(AND(G13&gt;59,AC13=7),"a","r"))</f>
      </c>
      <c r="I13" s="83"/>
      <c r="J13" s="100"/>
      <c r="K13" s="84">
        <f>IF(J13=0,"",IF(AND(J13&gt;59,AF13&lt;&gt;7),"a","r"))</f>
      </c>
      <c r="L13" s="100"/>
      <c r="M13" s="94">
        <f>IF(L13=0,"",IF(AND(L13&gt;59,AH13&lt;&gt;7),"a","r"))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MOD(E13,10)</f>
        <v>0</v>
      </c>
      <c r="AC13" s="15">
        <f>MOD(G13,10)</f>
        <v>0</v>
      </c>
      <c r="AF13" s="15">
        <f>MOD(J13,10)</f>
        <v>0</v>
      </c>
      <c r="AH13" s="15">
        <f>MOD(L13,10)</f>
        <v>0</v>
      </c>
      <c r="AK13" s="70">
        <f>MOD(E13,100)</f>
        <v>0</v>
      </c>
      <c r="AM13" s="70">
        <f>MOD(G13,100)</f>
        <v>0</v>
      </c>
      <c r="AP13" s="70">
        <f>MOD(J13,100)</f>
        <v>0</v>
      </c>
      <c r="AR13" s="70">
        <f>MOD(L13,100)</f>
        <v>0</v>
      </c>
    </row>
    <row r="14" spans="1:24" ht="30" customHeight="1" thickBot="1">
      <c r="A14" s="91"/>
      <c r="B14" s="169"/>
      <c r="C14" s="170"/>
      <c r="D14" s="90"/>
      <c r="E14" s="89"/>
      <c r="F14" s="90"/>
      <c r="G14" s="89"/>
      <c r="H14" s="96"/>
      <c r="I14" s="90"/>
      <c r="J14" s="89"/>
      <c r="K14" s="90"/>
      <c r="L14" s="89"/>
      <c r="M14" s="96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D4:H4"/>
    <mergeCell ref="I4:M4"/>
    <mergeCell ref="B5:C9"/>
    <mergeCell ref="B10:C14"/>
  </mergeCells>
  <conditionalFormatting sqref="E6">
    <cfRule type="expression" priority="16" dxfId="0" stopIfTrue="1">
      <formula>$Q$6="E"</formula>
    </cfRule>
  </conditionalFormatting>
  <conditionalFormatting sqref="E8">
    <cfRule type="expression" priority="15" dxfId="0" stopIfTrue="1">
      <formula>Q8="e"</formula>
    </cfRule>
  </conditionalFormatting>
  <conditionalFormatting sqref="E11">
    <cfRule type="expression" priority="14" dxfId="0" stopIfTrue="1">
      <formula>Q11="E"</formula>
    </cfRule>
  </conditionalFormatting>
  <conditionalFormatting sqref="E13">
    <cfRule type="expression" priority="13" dxfId="0" stopIfTrue="1">
      <formula>$Q$13="e"</formula>
    </cfRule>
  </conditionalFormatting>
  <conditionalFormatting sqref="G6">
    <cfRule type="expression" priority="12" dxfId="0" stopIfTrue="1">
      <formula>$S$6="E"</formula>
    </cfRule>
  </conditionalFormatting>
  <conditionalFormatting sqref="G8">
    <cfRule type="expression" priority="11" dxfId="0" stopIfTrue="1">
      <formula>$S$8="E"</formula>
    </cfRule>
  </conditionalFormatting>
  <conditionalFormatting sqref="J6">
    <cfRule type="expression" priority="10" dxfId="0" stopIfTrue="1">
      <formula>V6="e"</formula>
    </cfRule>
  </conditionalFormatting>
  <conditionalFormatting sqref="J8">
    <cfRule type="expression" priority="9" dxfId="0" stopIfTrue="1">
      <formula>$V$8="E"</formula>
    </cfRule>
  </conditionalFormatting>
  <conditionalFormatting sqref="L6">
    <cfRule type="expression" priority="8" dxfId="0" stopIfTrue="1">
      <formula>X6="e"</formula>
    </cfRule>
  </conditionalFormatting>
  <conditionalFormatting sqref="L8">
    <cfRule type="expression" priority="7" dxfId="0" stopIfTrue="1">
      <formula>$X$8="E"</formula>
    </cfRule>
  </conditionalFormatting>
  <conditionalFormatting sqref="G11">
    <cfRule type="expression" priority="6" dxfId="0" stopIfTrue="1">
      <formula>$S$11="e"</formula>
    </cfRule>
  </conditionalFormatting>
  <conditionalFormatting sqref="G13">
    <cfRule type="expression" priority="5" dxfId="0" stopIfTrue="1">
      <formula>$S$13="E"</formula>
    </cfRule>
  </conditionalFormatting>
  <conditionalFormatting sqref="J11">
    <cfRule type="expression" priority="4" dxfId="0" stopIfTrue="1">
      <formula>$V$11="E"</formula>
    </cfRule>
  </conditionalFormatting>
  <conditionalFormatting sqref="J13">
    <cfRule type="expression" priority="3" dxfId="0" stopIfTrue="1">
      <formula>$V$13="E"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53FF53"/>
  </sheetPr>
  <dimension ref="A2:AR14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5"/>
  <cols>
    <col min="1" max="1" width="11.140625" style="0" customWidth="1"/>
    <col min="2" max="14" width="5.7109375" style="0" customWidth="1"/>
    <col min="15" max="15" width="34.8515625" style="0" customWidth="1"/>
    <col min="16" max="16" width="5.7109375" style="0" hidden="1" customWidth="1"/>
    <col min="17" max="17" width="6.8515625" style="1" hidden="1" customWidth="1"/>
    <col min="18" max="18" width="2.28125" style="0" hidden="1" customWidth="1"/>
    <col min="19" max="19" width="6.8515625" style="1" hidden="1" customWidth="1"/>
    <col min="20" max="21" width="5.7109375" style="0" hidden="1" customWidth="1"/>
    <col min="22" max="22" width="6.8515625" style="1" hidden="1" customWidth="1"/>
    <col min="23" max="23" width="4.28125" style="0" hidden="1" customWidth="1"/>
    <col min="24" max="24" width="6.8515625" style="1" hidden="1" customWidth="1"/>
    <col min="25" max="25" width="4.57421875" style="0" hidden="1" customWidth="1"/>
    <col min="26" max="26" width="2.8515625" style="0" hidden="1" customWidth="1"/>
    <col min="27" max="27" width="6.140625" style="0" hidden="1" customWidth="1"/>
    <col min="28" max="28" width="4.140625" style="0" hidden="1" customWidth="1"/>
    <col min="29" max="29" width="6.7109375" style="0" hidden="1" customWidth="1"/>
    <col min="30" max="45" width="4.140625" style="0" hidden="1" customWidth="1"/>
    <col min="46" max="56" width="0" style="0" hidden="1" customWidth="1"/>
  </cols>
  <sheetData>
    <row r="2" spans="2:24" s="97" customFormat="1" ht="30" customHeight="1">
      <c r="B2" s="98" t="s">
        <v>13</v>
      </c>
      <c r="Q2" s="99"/>
      <c r="S2" s="99"/>
      <c r="V2" s="99"/>
      <c r="X2" s="99"/>
    </row>
    <row r="3" spans="4:18" ht="30" customHeight="1" thickBot="1">
      <c r="D3" s="108"/>
      <c r="E3" s="108"/>
      <c r="F3" s="108"/>
      <c r="G3" s="108"/>
      <c r="H3" s="108"/>
      <c r="I3" s="108"/>
      <c r="J3" s="108"/>
      <c r="K3" s="108"/>
      <c r="L3" s="108"/>
      <c r="M3" s="108"/>
      <c r="Q3" s="12"/>
      <c r="R3" s="13"/>
    </row>
    <row r="4" spans="2:13" ht="46.5" customHeight="1" thickBot="1">
      <c r="B4" s="108"/>
      <c r="C4" s="113"/>
      <c r="D4" s="171" t="s">
        <v>16</v>
      </c>
      <c r="E4" s="172"/>
      <c r="F4" s="172"/>
      <c r="G4" s="172"/>
      <c r="H4" s="173"/>
      <c r="I4" s="174" t="s">
        <v>15</v>
      </c>
      <c r="J4" s="171"/>
      <c r="K4" s="171"/>
      <c r="L4" s="171"/>
      <c r="M4" s="175"/>
    </row>
    <row r="5" spans="1:13" ht="30" customHeight="1">
      <c r="A5" s="112"/>
      <c r="B5" s="176" t="s">
        <v>14</v>
      </c>
      <c r="C5" s="177"/>
      <c r="D5" s="101"/>
      <c r="E5" s="102"/>
      <c r="F5" s="101"/>
      <c r="G5" s="102"/>
      <c r="H5" s="114"/>
      <c r="I5" s="101"/>
      <c r="J5" s="102"/>
      <c r="K5" s="101"/>
      <c r="L5" s="101"/>
      <c r="M5" s="114"/>
    </row>
    <row r="6" spans="1:44" ht="30" customHeight="1">
      <c r="A6" s="112"/>
      <c r="B6" s="176"/>
      <c r="C6" s="177"/>
      <c r="D6" s="101"/>
      <c r="E6" s="105"/>
      <c r="F6" s="103">
        <f>IF(E6=0,"",IF(AND(E6&lt;40,AA6&gt;4),"a","r"))</f>
      </c>
      <c r="G6" s="105"/>
      <c r="H6" s="115">
        <f>IF(G6=0,"",IF(AND(G6&lt;40,AC6&gt;4),"a","r"))</f>
      </c>
      <c r="I6" s="101"/>
      <c r="J6" s="105"/>
      <c r="K6" s="103">
        <f>IF(J6=0,"",IF(AND(J6&lt;40,AF6&lt;5),"a","r"))</f>
      </c>
      <c r="L6" s="105"/>
      <c r="M6" s="115">
        <f>IF(L6=0,"",IF(AND(L6&lt;40,AH6&lt;5),"a","r"))</f>
      </c>
      <c r="Q6" s="11">
        <f>IF(E6=0,0,IF(OR(E6=$G$6,E6=$E$8,E6=$G$8),"E","ok"))</f>
        <v>0</v>
      </c>
      <c r="S6" s="11">
        <f>IF(G6=0,0,IF(OR(G6=$E$6,G6=$E$8,G6=$G$8),"E","ok"))</f>
        <v>0</v>
      </c>
      <c r="V6" s="11">
        <f>IF(J6=0,0,IF(OR(J6=$L$6,J6=$J$8,J6=$L$8),"E","ok"))</f>
        <v>0</v>
      </c>
      <c r="W6" s="1"/>
      <c r="X6" s="11">
        <f>IF(L6=0,0,IF(OR(L6=$J$6,L6=$J$8,L6=$L$8),"E","ok"))</f>
        <v>0</v>
      </c>
      <c r="AA6" s="15">
        <f>MOD(E6,10)</f>
        <v>0</v>
      </c>
      <c r="AC6" s="15">
        <f>MOD(G6,10)</f>
        <v>0</v>
      </c>
      <c r="AF6" s="15">
        <f>MOD(J6,10)</f>
        <v>0</v>
      </c>
      <c r="AH6" s="15">
        <f>MOD(L6,10)</f>
        <v>0</v>
      </c>
      <c r="AK6" s="70">
        <f>MOD(E6,100)</f>
        <v>0</v>
      </c>
      <c r="AM6" s="70">
        <f>MOD(G6,100)</f>
        <v>0</v>
      </c>
      <c r="AP6" s="70">
        <f>MOD(J6,100)</f>
        <v>0</v>
      </c>
      <c r="AR6" s="70">
        <f>MOD(L6,100)</f>
        <v>0</v>
      </c>
    </row>
    <row r="7" spans="1:23" ht="30" customHeight="1">
      <c r="A7" s="112"/>
      <c r="B7" s="176"/>
      <c r="C7" s="177"/>
      <c r="D7" s="101"/>
      <c r="E7" s="106"/>
      <c r="F7" s="104"/>
      <c r="G7" s="106"/>
      <c r="H7" s="116"/>
      <c r="I7" s="101"/>
      <c r="J7" s="106"/>
      <c r="K7" s="104"/>
      <c r="L7" s="106"/>
      <c r="M7" s="116"/>
      <c r="W7" s="1"/>
    </row>
    <row r="8" spans="1:44" ht="30" customHeight="1">
      <c r="A8" s="112"/>
      <c r="B8" s="176"/>
      <c r="C8" s="177"/>
      <c r="D8" s="101"/>
      <c r="E8" s="105"/>
      <c r="F8" s="103">
        <f>IF(E8=0,"",IF(AND(E8&lt;40,AA8&gt;4),"a","r"))</f>
      </c>
      <c r="G8" s="105"/>
      <c r="H8" s="115">
        <f>IF(G8=0,"",IF(AND(G8&lt;40,AC8&gt;4),"a","r"))</f>
      </c>
      <c r="I8" s="101"/>
      <c r="J8" s="105"/>
      <c r="K8" s="103">
        <f>IF(J8=0,"",IF(AND(J8&lt;40,AF8&lt;5),"a","r"))</f>
      </c>
      <c r="L8" s="105"/>
      <c r="M8" s="115">
        <f>IF(L8=0,"",IF(AND(L8&lt;40,AH8&lt;5),"a","r"))</f>
      </c>
      <c r="Q8" s="11">
        <f>IF(E8=0,0,IF(OR(E8=$G$6,E8=$E$6,E8=$G$8),"E","ok"))</f>
        <v>0</v>
      </c>
      <c r="S8" s="11">
        <f>IF(G8=0,0,IF(OR(G8=$G$6,G8=$E$8,G8=$E$6),"E","ok"))</f>
        <v>0</v>
      </c>
      <c r="V8" s="11">
        <f>IF(J8=0,0,IF(OR(J8=$L$6,J8=$J$6,J8=$L$8),"E","ok"))</f>
        <v>0</v>
      </c>
      <c r="W8" s="1"/>
      <c r="X8" s="11">
        <f>IF(L8=0,0,IF(OR(L8=$L$6,L8=$J$8,L8=$J$6),"E","ok"))</f>
        <v>0</v>
      </c>
      <c r="AA8" s="15">
        <f>MOD(E8,10)</f>
        <v>0</v>
      </c>
      <c r="AC8" s="15">
        <f>MOD(G8,10)</f>
        <v>0</v>
      </c>
      <c r="AF8" s="15">
        <f>MOD(J8,10)</f>
        <v>0</v>
      </c>
      <c r="AH8" s="15">
        <f>MOD(L8,10)</f>
        <v>0</v>
      </c>
      <c r="AK8" s="70">
        <f>MOD(E8,100)</f>
        <v>0</v>
      </c>
      <c r="AM8" s="70">
        <f>MOD(G8,100)</f>
        <v>0</v>
      </c>
      <c r="AP8" s="70">
        <f>MOD(J8,100)</f>
        <v>0</v>
      </c>
      <c r="AR8" s="70">
        <f>MOD(L8,100)</f>
        <v>0</v>
      </c>
    </row>
    <row r="9" spans="1:13" ht="30" customHeight="1" thickBot="1">
      <c r="A9" s="112"/>
      <c r="B9" s="178"/>
      <c r="C9" s="179"/>
      <c r="D9" s="110"/>
      <c r="E9" s="109"/>
      <c r="F9" s="110"/>
      <c r="G9" s="109"/>
      <c r="H9" s="117"/>
      <c r="I9" s="110"/>
      <c r="J9" s="109"/>
      <c r="K9" s="110"/>
      <c r="L9" s="109"/>
      <c r="M9" s="117"/>
    </row>
    <row r="10" spans="1:24" ht="30" customHeight="1">
      <c r="A10" s="112"/>
      <c r="B10" s="176" t="s">
        <v>17</v>
      </c>
      <c r="C10" s="177"/>
      <c r="D10" s="101"/>
      <c r="E10" s="107"/>
      <c r="F10" s="101"/>
      <c r="G10" s="107"/>
      <c r="H10" s="116"/>
      <c r="I10" s="101"/>
      <c r="J10" s="107"/>
      <c r="K10" s="101"/>
      <c r="L10" s="107"/>
      <c r="M10" s="116"/>
      <c r="S10"/>
      <c r="V10"/>
      <c r="X10"/>
    </row>
    <row r="11" spans="1:44" ht="30" customHeight="1">
      <c r="A11" s="112"/>
      <c r="B11" s="176"/>
      <c r="C11" s="177"/>
      <c r="D11" s="101"/>
      <c r="E11" s="105"/>
      <c r="F11" s="103">
        <f>IF(E11=0,"",IF(AND(E11&gt;39,AA11&gt;4),"a","r"))</f>
      </c>
      <c r="G11" s="105"/>
      <c r="H11" s="115">
        <f>IF(G11=0,"",IF(AND(G11&gt;39,AC11&gt;4),"a","r"))</f>
      </c>
      <c r="I11" s="101"/>
      <c r="J11" s="105"/>
      <c r="K11" s="103">
        <f>IF(J11=0,"",IF(AND(J11&gt;39,AF11&lt;5),"a","r"))</f>
      </c>
      <c r="L11" s="105"/>
      <c r="M11" s="115">
        <f>IF(L11=0,"",IF(AND(L11&gt;39,AH11&lt;5),"a","r"))</f>
      </c>
      <c r="Q11" s="11">
        <f>IF(E11=0,0,IF(OR(E11=$G$11,E11=$E$13,E11=$G$13),"E","ok"))</f>
        <v>0</v>
      </c>
      <c r="S11" s="11">
        <f>IF(G11=0,0,IF(OR(G11=$E$11,G11=$E$13,G11=$G$13),"E","ok"))</f>
        <v>0</v>
      </c>
      <c r="V11" s="11">
        <f>IF(J11=0,0,IF(OR(J11=$L$11,J11=$J$13,J11=$L$13),"E","ok"))</f>
        <v>0</v>
      </c>
      <c r="X11" s="11">
        <f>IF(L11=0,0,IF(OR(L11=$J$11,L11=$J$13,L11=$L$13),"E","ok"))</f>
        <v>0</v>
      </c>
      <c r="AA11" s="15">
        <f>MOD(E11,10)</f>
        <v>0</v>
      </c>
      <c r="AC11" s="15">
        <f>MOD(G11,10)</f>
        <v>0</v>
      </c>
      <c r="AF11" s="15">
        <f>MOD(J11,10)</f>
        <v>0</v>
      </c>
      <c r="AH11" s="15">
        <f>MOD(L11,10)</f>
        <v>0</v>
      </c>
      <c r="AK11" s="70">
        <f>MOD(E11,100)</f>
        <v>0</v>
      </c>
      <c r="AM11" s="70">
        <f>MOD(G11,100)</f>
        <v>0</v>
      </c>
      <c r="AP11" s="70">
        <f>MOD(J11,100)</f>
        <v>0</v>
      </c>
      <c r="AR11" s="70">
        <f>MOD(L11,100)</f>
        <v>0</v>
      </c>
    </row>
    <row r="12" spans="1:24" ht="30" customHeight="1">
      <c r="A12" s="112"/>
      <c r="B12" s="176"/>
      <c r="C12" s="177"/>
      <c r="D12" s="101"/>
      <c r="E12" s="106"/>
      <c r="F12" s="104"/>
      <c r="G12" s="106"/>
      <c r="H12" s="116"/>
      <c r="I12" s="101"/>
      <c r="J12" s="106"/>
      <c r="K12" s="104"/>
      <c r="L12" s="106"/>
      <c r="M12" s="116"/>
      <c r="S12"/>
      <c r="V12"/>
      <c r="X12"/>
    </row>
    <row r="13" spans="1:44" ht="30" customHeight="1">
      <c r="A13" s="112"/>
      <c r="B13" s="176"/>
      <c r="C13" s="177"/>
      <c r="D13" s="101"/>
      <c r="E13" s="105"/>
      <c r="F13" s="103">
        <f>IF(E13=0,"",IF(AND(E13&gt;39,AA13&gt;4),"a","r"))</f>
      </c>
      <c r="G13" s="105"/>
      <c r="H13" s="115">
        <f>IF(G13=0,"",IF(AND(G13&gt;39,AC13&gt;4),"a","r"))</f>
      </c>
      <c r="I13" s="101"/>
      <c r="J13" s="105"/>
      <c r="K13" s="103">
        <f>IF(J13=0,"",IF(AND(J13&gt;39,AF13&lt;5),"a","r"))</f>
      </c>
      <c r="L13" s="105"/>
      <c r="M13" s="115">
        <f>IF(L13=0,"",IF(AND(L13&gt;39,AH13&lt;5),"a","r"))</f>
      </c>
      <c r="Q13" s="11">
        <f>IF(E13=0,0,IF(OR(E13=$G$11,E13=$E$11,E13=$G$13),"E","ok"))</f>
        <v>0</v>
      </c>
      <c r="S13" s="11">
        <f>IF(G13=0,0,IF(OR(G13=$G$11,G13=$E$11,G13=$E$13),"E","ok"))</f>
        <v>0</v>
      </c>
      <c r="V13" s="11">
        <f>IF(J13=0,0,IF(OR(J13=$L$11,J13=$J$11,J13=$L$13),"E","ok"))</f>
        <v>0</v>
      </c>
      <c r="X13" s="11">
        <f>IF(L13=0,0,IF(OR(L13=$L$11,L13=$J$13,L13=$J$11),"E","ok"))</f>
        <v>0</v>
      </c>
      <c r="AA13" s="15">
        <f>MOD(E13,10)</f>
        <v>0</v>
      </c>
      <c r="AC13" s="15">
        <f>MOD(G13,10)</f>
        <v>0</v>
      </c>
      <c r="AF13" s="15">
        <f>MOD(J13,10)</f>
        <v>0</v>
      </c>
      <c r="AH13" s="15">
        <f>MOD(L13,10)</f>
        <v>0</v>
      </c>
      <c r="AK13" s="70">
        <f>MOD(E13,100)</f>
        <v>0</v>
      </c>
      <c r="AM13" s="70">
        <f>MOD(G13,100)</f>
        <v>0</v>
      </c>
      <c r="AP13" s="70">
        <f>MOD(J13,100)</f>
        <v>0</v>
      </c>
      <c r="AR13" s="70">
        <f>MOD(L13,100)</f>
        <v>0</v>
      </c>
    </row>
    <row r="14" spans="1:24" ht="30" customHeight="1" thickBot="1">
      <c r="A14" s="112"/>
      <c r="B14" s="178"/>
      <c r="C14" s="179"/>
      <c r="D14" s="110"/>
      <c r="E14" s="111"/>
      <c r="F14" s="110"/>
      <c r="G14" s="111"/>
      <c r="H14" s="117"/>
      <c r="I14" s="110"/>
      <c r="J14" s="111"/>
      <c r="K14" s="110"/>
      <c r="L14" s="111"/>
      <c r="M14" s="117"/>
      <c r="S14"/>
      <c r="V14"/>
      <c r="X1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 sheet="1"/>
  <mergeCells count="4">
    <mergeCell ref="D4:H4"/>
    <mergeCell ref="I4:M4"/>
    <mergeCell ref="B5:C9"/>
    <mergeCell ref="B10:C14"/>
  </mergeCells>
  <conditionalFormatting sqref="E6">
    <cfRule type="expression" priority="16" dxfId="0" stopIfTrue="1">
      <formula>$Q$6="E"</formula>
    </cfRule>
  </conditionalFormatting>
  <conditionalFormatting sqref="E8">
    <cfRule type="expression" priority="15" dxfId="0" stopIfTrue="1">
      <formula>Q8="e"</formula>
    </cfRule>
  </conditionalFormatting>
  <conditionalFormatting sqref="E11">
    <cfRule type="expression" priority="14" dxfId="0" stopIfTrue="1">
      <formula>Q11="E"</formula>
    </cfRule>
  </conditionalFormatting>
  <conditionalFormatting sqref="E13">
    <cfRule type="expression" priority="13" dxfId="0" stopIfTrue="1">
      <formula>$Q$13="e"</formula>
    </cfRule>
  </conditionalFormatting>
  <conditionalFormatting sqref="G6">
    <cfRule type="expression" priority="12" dxfId="0" stopIfTrue="1">
      <formula>$S$6="E"</formula>
    </cfRule>
  </conditionalFormatting>
  <conditionalFormatting sqref="G8">
    <cfRule type="expression" priority="11" dxfId="0" stopIfTrue="1">
      <formula>$S$8="E"</formula>
    </cfRule>
  </conditionalFormatting>
  <conditionalFormatting sqref="J6">
    <cfRule type="expression" priority="10" dxfId="0" stopIfTrue="1">
      <formula>V6="e"</formula>
    </cfRule>
  </conditionalFormatting>
  <conditionalFormatting sqref="J8">
    <cfRule type="expression" priority="9" dxfId="0" stopIfTrue="1">
      <formula>$V$8="E"</formula>
    </cfRule>
  </conditionalFormatting>
  <conditionalFormatting sqref="L6">
    <cfRule type="expression" priority="8" dxfId="0" stopIfTrue="1">
      <formula>X6="e"</formula>
    </cfRule>
  </conditionalFormatting>
  <conditionalFormatting sqref="L8">
    <cfRule type="expression" priority="7" dxfId="0" stopIfTrue="1">
      <formula>$X$8="E"</formula>
    </cfRule>
  </conditionalFormatting>
  <conditionalFormatting sqref="G11">
    <cfRule type="expression" priority="6" dxfId="0" stopIfTrue="1">
      <formula>$S$11="e"</formula>
    </cfRule>
  </conditionalFormatting>
  <conditionalFormatting sqref="G13">
    <cfRule type="expression" priority="5" dxfId="0" stopIfTrue="1">
      <formula>$S$13="E"</formula>
    </cfRule>
  </conditionalFormatting>
  <conditionalFormatting sqref="J11">
    <cfRule type="expression" priority="4" dxfId="0" stopIfTrue="1">
      <formula>$V$11="E"</formula>
    </cfRule>
  </conditionalFormatting>
  <conditionalFormatting sqref="J13">
    <cfRule type="expression" priority="3" dxfId="0" stopIfTrue="1">
      <formula>$V$13="E"</formula>
    </cfRule>
  </conditionalFormatting>
  <conditionalFormatting sqref="L11">
    <cfRule type="expression" priority="2" dxfId="0" stopIfTrue="1">
      <formula>$X$11="e"</formula>
    </cfRule>
  </conditionalFormatting>
  <conditionalFormatting sqref="L13">
    <cfRule type="expression" priority="1" dxfId="0" stopIfTrue="1">
      <formula>$X$13="e"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dcterms:created xsi:type="dcterms:W3CDTF">2014-11-15T19:24:41Z</dcterms:created>
  <dcterms:modified xsi:type="dcterms:W3CDTF">2014-11-22T14:15:12Z</dcterms:modified>
  <cp:category/>
  <cp:version/>
  <cp:contentType/>
  <cp:contentStatus/>
</cp:coreProperties>
</file>