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mjana\Documents\My Web Sites\matematika\ulomki\gradiva_ulomki\"/>
    </mc:Choice>
  </mc:AlternateContent>
  <bookViews>
    <workbookView xWindow="-1035" yWindow="255" windowWidth="15180" windowHeight="8070" tabRatio="905"/>
  </bookViews>
  <sheets>
    <sheet name="N1" sheetId="2" r:id="rId1"/>
    <sheet name="G1" sheetId="1" r:id="rId2"/>
    <sheet name="G2" sheetId="3" r:id="rId3"/>
    <sheet name="D_C_1" sheetId="5" r:id="rId4"/>
    <sheet name="D_C_2" sheetId="16" r:id="rId5"/>
    <sheet name="D_C_3" sheetId="17" r:id="rId6"/>
    <sheet name="Poltrak" sheetId="4" r:id="rId7"/>
    <sheet name="Od_1" sheetId="9" r:id="rId8"/>
    <sheet name="Nar.š_1" sheetId="6" r:id="rId9"/>
    <sheet name="Nar.š._2" sheetId="10" r:id="rId10"/>
    <sheet name="Š_I" sheetId="8" r:id="rId11"/>
    <sheet name="U_K" sheetId="7" r:id="rId12"/>
    <sheet name="Pretvori" sheetId="11" r:id="rId13"/>
    <sheet name="Raz_1" sheetId="12" r:id="rId14"/>
    <sheet name="Raz_2" sheetId="13" r:id="rId15"/>
    <sheet name="Kraj" sheetId="14" r:id="rId16"/>
    <sheet name="Velik" sheetId="15" r:id="rId17"/>
  </sheets>
  <definedNames>
    <definedName name="_xlnm.Print_Area" localSheetId="3">D_C_1!$1:$1048576</definedName>
    <definedName name="_xlnm.Print_Area" localSheetId="4">D_C_2!$1:$1048576</definedName>
    <definedName name="_xlnm.Print_Area" localSheetId="5">D_C_3!$1:$1048576</definedName>
  </definedNames>
  <calcPr calcId="162913"/>
</workbook>
</file>

<file path=xl/calcChain.xml><?xml version="1.0" encoding="utf-8"?>
<calcChain xmlns="http://schemas.openxmlformats.org/spreadsheetml/2006/main">
  <c r="M26" i="17" l="1"/>
  <c r="I34" i="17"/>
  <c r="I39" i="5"/>
  <c r="I18" i="5"/>
  <c r="I51" i="5"/>
  <c r="I48" i="5"/>
  <c r="I45" i="5"/>
  <c r="I42" i="5"/>
  <c r="I33" i="5"/>
  <c r="I30" i="5"/>
  <c r="I27" i="5"/>
  <c r="I24" i="5"/>
  <c r="I15" i="5"/>
  <c r="I12" i="5"/>
  <c r="I9" i="5"/>
  <c r="L23" i="16"/>
  <c r="L39" i="16"/>
  <c r="L35" i="16"/>
  <c r="L31" i="16"/>
  <c r="L15" i="16"/>
  <c r="L11" i="16"/>
  <c r="M23" i="17"/>
  <c r="O45" i="17"/>
  <c r="N42" i="17"/>
  <c r="K20" i="17"/>
  <c r="O11" i="17"/>
  <c r="L37" i="1"/>
  <c r="L25" i="1"/>
  <c r="L23" i="1"/>
  <c r="L21" i="1"/>
  <c r="L35" i="1"/>
  <c r="L33" i="1"/>
  <c r="L12" i="1"/>
  <c r="L10" i="1"/>
  <c r="L8" i="1"/>
  <c r="Q43" i="3"/>
  <c r="L50" i="3"/>
  <c r="K24" i="3"/>
  <c r="L59" i="3"/>
  <c r="L56" i="3"/>
  <c r="L53" i="3"/>
  <c r="S35" i="3"/>
  <c r="S32" i="3"/>
  <c r="S20" i="3"/>
  <c r="S17" i="3"/>
  <c r="S11" i="3"/>
  <c r="S8" i="3"/>
  <c r="S27" i="3"/>
  <c r="S23" i="14"/>
  <c r="F23" i="14"/>
  <c r="S18" i="14"/>
  <c r="F18" i="14"/>
  <c r="S9" i="14"/>
  <c r="F9" i="14"/>
  <c r="L41" i="10"/>
  <c r="L37" i="10"/>
  <c r="L33" i="10"/>
  <c r="O26" i="10"/>
  <c r="L26" i="10"/>
  <c r="I26" i="10"/>
  <c r="F26" i="10"/>
  <c r="O14" i="10"/>
  <c r="L14" i="10"/>
  <c r="I14" i="10"/>
  <c r="F14" i="10"/>
  <c r="R14" i="6"/>
  <c r="X23" i="6"/>
  <c r="U23" i="6"/>
  <c r="R23" i="6"/>
  <c r="O23" i="6"/>
  <c r="L23" i="6"/>
  <c r="I23" i="6"/>
  <c r="F23" i="6"/>
  <c r="X14" i="6"/>
  <c r="U14" i="6"/>
  <c r="O14" i="6"/>
  <c r="L14" i="6"/>
  <c r="I14" i="6"/>
  <c r="F14" i="6"/>
  <c r="AA17" i="9"/>
  <c r="AA10" i="9"/>
  <c r="G44" i="4"/>
  <c r="G40" i="4"/>
  <c r="G49" i="4"/>
  <c r="G24" i="4"/>
  <c r="G18" i="4"/>
  <c r="G14" i="4"/>
  <c r="G34" i="11"/>
  <c r="G46" i="11"/>
  <c r="G42" i="11"/>
  <c r="G38" i="11"/>
  <c r="H24" i="11"/>
  <c r="H19" i="11"/>
  <c r="H13" i="11"/>
  <c r="H9" i="11"/>
  <c r="S27" i="12"/>
  <c r="F27" i="12"/>
  <c r="S18" i="12"/>
  <c r="F18" i="12"/>
  <c r="S9" i="12"/>
  <c r="F9" i="12"/>
  <c r="F41" i="13"/>
  <c r="F31" i="13"/>
  <c r="F21" i="13"/>
  <c r="F11" i="13"/>
  <c r="J24" i="8"/>
  <c r="J31" i="8"/>
  <c r="J17" i="8"/>
  <c r="J13" i="8"/>
  <c r="J9" i="8"/>
  <c r="J9" i="7"/>
  <c r="K26" i="7"/>
  <c r="J23" i="7"/>
  <c r="J20" i="7"/>
  <c r="J13" i="7"/>
  <c r="U30" i="15"/>
  <c r="H30" i="15"/>
  <c r="U22" i="15"/>
  <c r="H22" i="15"/>
  <c r="U10" i="15"/>
  <c r="H10" i="15"/>
</calcChain>
</file>

<file path=xl/sharedStrings.xml><?xml version="1.0" encoding="utf-8"?>
<sst xmlns="http://schemas.openxmlformats.org/spreadsheetml/2006/main" count="356" uniqueCount="149">
  <si>
    <t>Grafična ponazoritev ulomkov</t>
  </si>
  <si>
    <t>Na koliko delo je lik razdeljen?</t>
  </si>
  <si>
    <t>Zapiši, kolikšen del lika je obarvan.</t>
  </si>
  <si>
    <t>3. Če je rešitev ulomek potem ga zapišeš takole</t>
  </si>
  <si>
    <t>V nekaterih naloga je ta prostorček pripravljen</t>
  </si>
  <si>
    <t>neglede na to ali ga potrebuješ ali ne.</t>
  </si>
  <si>
    <t>Če je prostorček pripravljen, pa rešitev nima celega dela</t>
  </si>
  <si>
    <t>4. Če ima ulomek celi del, ga zapišeš v pripravljen</t>
  </si>
  <si>
    <t>Klikneš v tale prostorče in zapišeš števec.</t>
  </si>
  <si>
    <t>Klikneš še sem in zapišeš imenovalec.</t>
  </si>
  <si>
    <t>1. Vse odgovore piši na obarvana polja.</t>
  </si>
  <si>
    <t>2. Na koncu odgovora ne sme bit presledka.</t>
  </si>
  <si>
    <t>1. naloga</t>
  </si>
  <si>
    <t>Koliko delov je rumeno obarvanih?</t>
  </si>
  <si>
    <t>2. naloga</t>
  </si>
  <si>
    <t>ne</t>
  </si>
  <si>
    <t>3. naloga</t>
  </si>
  <si>
    <t xml:space="preserve"> lika je obravanega. Da ali ne?</t>
  </si>
  <si>
    <t>Odgovore zapiši z okrajšanimi ulomki.</t>
  </si>
  <si>
    <t xml:space="preserve">     Obarvani del predstavlja</t>
  </si>
  <si>
    <t xml:space="preserve"> celotnega lika.</t>
  </si>
  <si>
    <t>Neobarvani del predstavlja</t>
  </si>
  <si>
    <t xml:space="preserve"> = </t>
  </si>
  <si>
    <t>Zapiši, kolikšen del lika 
NI rumeno  obarvan.</t>
  </si>
  <si>
    <t>da</t>
  </si>
  <si>
    <t>zapiši NE, če ulomek ne predstavlja obarvanega dela lika.</t>
  </si>
  <si>
    <t>4. naloga</t>
  </si>
  <si>
    <t>a</t>
  </si>
  <si>
    <t>b</t>
  </si>
  <si>
    <t>c</t>
  </si>
  <si>
    <t>d</t>
  </si>
  <si>
    <t>Deli celote</t>
  </si>
  <si>
    <t>h</t>
  </si>
  <si>
    <t>m</t>
  </si>
  <si>
    <t>kg</t>
  </si>
  <si>
    <t>min</t>
  </si>
  <si>
    <t xml:space="preserve"> od 24</t>
  </si>
  <si>
    <t xml:space="preserve"> od 26</t>
  </si>
  <si>
    <t xml:space="preserve"> od 10</t>
  </si>
  <si>
    <t xml:space="preserve"> od 30</t>
  </si>
  <si>
    <t xml:space="preserve"> 1. naloga</t>
  </si>
  <si>
    <t>dm</t>
  </si>
  <si>
    <t>Izračunaj.</t>
  </si>
  <si>
    <t>km</t>
  </si>
  <si>
    <t>s</t>
  </si>
  <si>
    <t>dag</t>
  </si>
  <si>
    <t>5 cm</t>
  </si>
  <si>
    <t>100 g</t>
  </si>
  <si>
    <t xml:space="preserve">15 s </t>
  </si>
  <si>
    <t>Ulomki na številskem poltraku</t>
  </si>
  <si>
    <t>A</t>
  </si>
  <si>
    <t>B</t>
  </si>
  <si>
    <t xml:space="preserve"> 2. naloga</t>
  </si>
  <si>
    <t>S številskega poltraka odčitaj, katerim ulomkom pripadajo dane točke.</t>
  </si>
  <si>
    <t>C</t>
  </si>
  <si>
    <t>D</t>
  </si>
  <si>
    <t>E</t>
  </si>
  <si>
    <t>F</t>
  </si>
  <si>
    <t>Ulomki kot količniki</t>
  </si>
  <si>
    <t>ULOMEK</t>
  </si>
  <si>
    <t>NARAVNO</t>
  </si>
  <si>
    <t>ŠTEVILO</t>
  </si>
  <si>
    <t>Dopolni tabelo.</t>
  </si>
  <si>
    <t>Izračunaj neznano število.</t>
  </si>
  <si>
    <t>&lt;</t>
  </si>
  <si>
    <t>&gt;</t>
  </si>
  <si>
    <t>a + 2</t>
  </si>
  <si>
    <t xml:space="preserve">a = </t>
  </si>
  <si>
    <t>Odgovori z DA ali NE.</t>
  </si>
  <si>
    <t>ALI JE ULOMEK
MANJŠI OD 1?</t>
  </si>
  <si>
    <t>DA</t>
  </si>
  <si>
    <t>NE</t>
  </si>
  <si>
    <t>ALI JE ULOMEK
VEČJI OD 1?</t>
  </si>
  <si>
    <t xml:space="preserve">obavan prostor (glej sliko). </t>
  </si>
  <si>
    <t xml:space="preserve">ta prostorček pustiš prazen. </t>
  </si>
  <si>
    <t>Zapiši prvo večje naravno število od zapisanega ulomka.</t>
  </si>
  <si>
    <t>Zapiši prvo manjše naravno število od zapisanega ulomka.</t>
  </si>
  <si>
    <t>Zapiši med katerima dvema zaporednima naravnima številoma je zapisani ulomek.</t>
  </si>
  <si>
    <t>Pretvori ulomke v njihov celi del in ulomek manjši od 1.</t>
  </si>
  <si>
    <t>Zapiši števila kot ulomke brez celega dela (kot ulomek s števcem večjim od imenovalca).</t>
  </si>
  <si>
    <t>Razširjanje ulomkov</t>
  </si>
  <si>
    <t>Razširi ulomek s 5.</t>
  </si>
  <si>
    <t>Razširi ulomek s 4.</t>
  </si>
  <si>
    <t>Razširi ulomek na imenovalec 24.</t>
  </si>
  <si>
    <t>Razširi ulomek na imenovalec 12.</t>
  </si>
  <si>
    <t>Razširi ulomek na stotine.</t>
  </si>
  <si>
    <t>Razširi ulomek na osemnajstine.</t>
  </si>
  <si>
    <t>Razširi ulomka na najmanjši skupni imenovalec</t>
  </si>
  <si>
    <t xml:space="preserve"> 3. naloga</t>
  </si>
  <si>
    <t xml:space="preserve"> 4. naloga</t>
  </si>
  <si>
    <t>Krajšanje ulomkov</t>
  </si>
  <si>
    <t>Krajšaj ulomek z 8</t>
  </si>
  <si>
    <t>Krajšaj ulomek s 25.</t>
  </si>
  <si>
    <t>Okrajšaj ulomke.</t>
  </si>
  <si>
    <t>Urejanje ulomkov po velikosti</t>
  </si>
  <si>
    <t>Uredi ulomke po velikosti od najmanjšega do največjega.</t>
  </si>
  <si>
    <t>,</t>
  </si>
  <si>
    <r>
      <t>*</t>
    </r>
    <r>
      <rPr>
        <b/>
        <sz val="12"/>
        <color indexed="52"/>
        <rFont val="Arial CE"/>
        <family val="2"/>
        <charset val="238"/>
      </rPr>
      <t xml:space="preserve">  2. naloga</t>
    </r>
  </si>
  <si>
    <t>Uredi ulomke po velikosti od najmanjšega do največjega. Rešuj na pamet (brez pomožnh računov)!!!</t>
  </si>
  <si>
    <t>Dopolni.</t>
  </si>
  <si>
    <t>Jablane predstavljajo</t>
  </si>
  <si>
    <t>vseh dreves.</t>
  </si>
  <si>
    <t>V sadovnjaku je 15 dreves. Od tega je 7 jablan, ostala drevesa pa so hruške.</t>
  </si>
  <si>
    <t>Hruške predstavljajo</t>
  </si>
  <si>
    <t>Ženske predstavljajo</t>
  </si>
  <si>
    <t>vseh izletnikov.</t>
  </si>
  <si>
    <t>Moški predstavljajo</t>
  </si>
  <si>
    <t>Otroci predstavljajo</t>
  </si>
  <si>
    <t>Izleta se je udeležilo 11 žensk, 3 moških in 5 otrok.</t>
  </si>
  <si>
    <r>
      <t>*</t>
    </r>
    <r>
      <rPr>
        <b/>
        <sz val="12"/>
        <color indexed="52"/>
        <rFont val="Arial CE"/>
        <family val="2"/>
        <charset val="238"/>
      </rPr>
      <t xml:space="preserve"> 2. naloga</t>
    </r>
  </si>
  <si>
    <r>
      <t>*</t>
    </r>
    <r>
      <rPr>
        <b/>
        <sz val="12"/>
        <color indexed="52"/>
        <rFont val="Arial CE"/>
        <family val="2"/>
        <charset val="238"/>
      </rPr>
      <t xml:space="preserve"> 3. naloga</t>
    </r>
  </si>
  <si>
    <t>V šopku je bilo 8 cvetlic. Tri so ovenele.</t>
  </si>
  <si>
    <r>
      <t xml:space="preserve">Kolikšen del cvetlic </t>
    </r>
    <r>
      <rPr>
        <b/>
        <sz val="12"/>
        <color indexed="52"/>
        <rFont val="Arial CE"/>
        <family val="2"/>
        <charset val="238"/>
      </rPr>
      <t>ni</t>
    </r>
    <r>
      <rPr>
        <sz val="12"/>
        <color indexed="12"/>
        <rFont val="Arial CE"/>
        <family val="2"/>
        <charset val="238"/>
      </rPr>
      <t xml:space="preserve"> ovenelo?</t>
    </r>
  </si>
  <si>
    <t>ure.</t>
  </si>
  <si>
    <t xml:space="preserve">Matjaž je pot od doma do šole prehodil v </t>
  </si>
  <si>
    <t>Koliko minut je potreboval za pot od doma do šole?</t>
  </si>
  <si>
    <t>Tim dobi 2000 SIT žepnine.</t>
  </si>
  <si>
    <t xml:space="preserve">žepnine je porabil za nakup disket, </t>
  </si>
  <si>
    <t>Odgovori</t>
  </si>
  <si>
    <t>Za diskete je plačal</t>
  </si>
  <si>
    <t>SIT.</t>
  </si>
  <si>
    <t>Za vožnjo na vrtiljaku je porabil</t>
  </si>
  <si>
    <t>pa za vožnjo na vrtiljaku.</t>
  </si>
  <si>
    <t xml:space="preserve">V 7.c razredu je </t>
  </si>
  <si>
    <t>učencev.</t>
  </si>
  <si>
    <r>
      <t>**</t>
    </r>
    <r>
      <rPr>
        <b/>
        <sz val="12"/>
        <color indexed="52"/>
        <rFont val="Arial CE"/>
        <family val="2"/>
        <charset val="238"/>
      </rPr>
      <t xml:space="preserve"> 3. naloga</t>
    </r>
  </si>
  <si>
    <r>
      <t>**</t>
    </r>
    <r>
      <rPr>
        <b/>
        <sz val="12"/>
        <color indexed="52"/>
        <rFont val="Arial CE"/>
        <family val="2"/>
        <charset val="238"/>
      </rPr>
      <t xml:space="preserve"> 4. naloga</t>
    </r>
  </si>
  <si>
    <r>
      <t xml:space="preserve">*  </t>
    </r>
    <r>
      <rPr>
        <sz val="12"/>
        <color indexed="12"/>
        <rFont val="Arial CE"/>
        <family val="2"/>
        <charset val="238"/>
      </rPr>
      <t xml:space="preserve"> Kolikšen del žepnine mu je ostal?</t>
    </r>
  </si>
  <si>
    <t xml:space="preserve">V eni uro napolnijo z vodo </t>
  </si>
  <si>
    <t>bazena.</t>
  </si>
  <si>
    <t xml:space="preserve">Polovica bazena bo z vodo napolnjena v </t>
  </si>
  <si>
    <t>urah.</t>
  </si>
  <si>
    <t xml:space="preserve">      Dve tretjini bazena pa bosta napolnjena v </t>
  </si>
  <si>
    <t>.</t>
  </si>
  <si>
    <r>
      <t>*</t>
    </r>
    <r>
      <rPr>
        <b/>
        <sz val="12"/>
        <color indexed="52"/>
        <rFont val="Arial CE"/>
        <family val="2"/>
        <charset val="238"/>
      </rPr>
      <t xml:space="preserve"> 1. naloga</t>
    </r>
  </si>
  <si>
    <r>
      <t>*</t>
    </r>
    <r>
      <rPr>
        <sz val="16"/>
        <color indexed="12"/>
        <rFont val="Arial CE"/>
        <family val="2"/>
        <charset val="238"/>
      </rPr>
      <t xml:space="preserve"> </t>
    </r>
    <r>
      <rPr>
        <sz val="12"/>
        <color indexed="12"/>
        <rFont val="Arial CE"/>
        <family val="2"/>
        <charset val="238"/>
      </rPr>
      <t>Vstavi manjkajoči števec oziroma imenovalec tako, da bo zapis predstavljal obarvani del lika.</t>
    </r>
  </si>
  <si>
    <r>
      <t>**</t>
    </r>
    <r>
      <rPr>
        <sz val="12"/>
        <color indexed="12"/>
        <rFont val="Arial CE"/>
        <family val="2"/>
        <charset val="238"/>
      </rPr>
      <t xml:space="preserve"> Ploščina kroga je 24 cm</t>
    </r>
    <r>
      <rPr>
        <vertAlign val="superscript"/>
        <sz val="12"/>
        <color indexed="12"/>
        <rFont val="Arial CE"/>
        <family val="2"/>
        <charset val="238"/>
      </rPr>
      <t xml:space="preserve">2 </t>
    </r>
    <r>
      <rPr>
        <sz val="12"/>
        <color indexed="12"/>
        <rFont val="Arial CE"/>
        <family val="2"/>
        <charset val="238"/>
      </rPr>
      <t>, neobarvanega dela kroga pa</t>
    </r>
  </si>
  <si>
    <r>
      <t>cm</t>
    </r>
    <r>
      <rPr>
        <vertAlign val="superscript"/>
        <sz val="12"/>
        <color indexed="12"/>
        <rFont val="Arial CE"/>
        <family val="2"/>
        <charset val="238"/>
      </rPr>
      <t xml:space="preserve">2  </t>
    </r>
    <r>
      <rPr>
        <sz val="12"/>
        <color indexed="12"/>
        <rFont val="Arial CE"/>
        <family val="2"/>
        <charset val="238"/>
      </rPr>
      <t>.</t>
    </r>
  </si>
  <si>
    <r>
      <t>**</t>
    </r>
    <r>
      <rPr>
        <sz val="12"/>
        <color indexed="12"/>
        <rFont val="Arial CE"/>
        <family val="2"/>
        <charset val="238"/>
      </rPr>
      <t xml:space="preserve"> Nadomesti črke z ulomki.</t>
    </r>
  </si>
  <si>
    <r>
      <t xml:space="preserve">* </t>
    </r>
    <r>
      <rPr>
        <b/>
        <sz val="12"/>
        <color indexed="52"/>
        <rFont val="Arial CE"/>
        <family val="2"/>
        <charset val="238"/>
      </rPr>
      <t>3. naloga</t>
    </r>
  </si>
  <si>
    <r>
      <t>**</t>
    </r>
    <r>
      <rPr>
        <b/>
        <sz val="12"/>
        <color indexed="52"/>
        <rFont val="Arial CE"/>
        <family val="2"/>
        <charset val="238"/>
      </rPr>
      <t xml:space="preserve">  3. naloga</t>
    </r>
  </si>
  <si>
    <r>
      <t>**</t>
    </r>
    <r>
      <rPr>
        <b/>
        <sz val="12"/>
        <color indexed="52"/>
        <rFont val="Arial CE"/>
        <family val="2"/>
        <charset val="238"/>
      </rPr>
      <t xml:space="preserve"> 2. naloga</t>
    </r>
  </si>
  <si>
    <t>V 7.c razredu je šestina, to so 4 učenci, pisala matematični test nezadostno.</t>
  </si>
  <si>
    <t>CELO</t>
  </si>
  <si>
    <t>Zapiši manjkajoče števce in imenovalce  v naslednjih ulomkih.</t>
  </si>
  <si>
    <r>
      <t>*</t>
    </r>
    <r>
      <rPr>
        <b/>
        <sz val="12"/>
        <color indexed="52"/>
        <rFont val="Arial CE"/>
        <family val="2"/>
        <charset val="238"/>
      </rPr>
      <t xml:space="preserve">  3. naloga</t>
    </r>
  </si>
  <si>
    <t xml:space="preserve"> 125 m</t>
  </si>
  <si>
    <t xml:space="preserve"> 75 min</t>
  </si>
  <si>
    <r>
      <t>*</t>
    </r>
    <r>
      <rPr>
        <sz val="12"/>
        <color indexed="12"/>
        <rFont val="Arial CE"/>
        <family val="2"/>
        <charset val="238"/>
      </rPr>
      <t xml:space="preserve"> Dopolni spodnjo tabelo. Zapiši DA, če ulomek predstavlja obarvani del lika.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</si>
</sst>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0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2"/>
      <color indexed="52"/>
      <name val="Arial CE"/>
      <family val="2"/>
      <charset val="238"/>
    </font>
    <font>
      <sz val="12"/>
      <color indexed="48"/>
      <name val="Arial CE"/>
      <family val="2"/>
      <charset val="238"/>
    </font>
    <font>
      <b/>
      <sz val="12"/>
      <color indexed="52"/>
      <name val="Arial CE"/>
      <family val="2"/>
      <charset val="238"/>
    </font>
    <font>
      <sz val="12"/>
      <color indexed="20"/>
      <name val="Arial CE"/>
      <family val="2"/>
      <charset val="238"/>
    </font>
    <font>
      <sz val="20"/>
      <name val="Arial CE"/>
      <family val="2"/>
      <charset val="238"/>
    </font>
    <font>
      <sz val="14"/>
      <color indexed="20"/>
      <name val="Arial CE"/>
      <family val="2"/>
      <charset val="238"/>
    </font>
    <font>
      <b/>
      <sz val="14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indexed="12"/>
      <name val="Arial CE"/>
      <family val="2"/>
      <charset val="238"/>
    </font>
    <font>
      <sz val="20"/>
      <color indexed="12"/>
      <name val="Arial CE"/>
      <family val="2"/>
      <charset val="238"/>
    </font>
    <font>
      <sz val="14"/>
      <color indexed="5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8"/>
      <color indexed="12"/>
      <name val="Arial CE"/>
      <family val="2"/>
      <charset val="238"/>
    </font>
    <font>
      <sz val="10"/>
      <color indexed="52"/>
      <name val="Arial CE"/>
      <family val="2"/>
      <charset val="238"/>
    </font>
    <font>
      <sz val="12"/>
      <name val="Wingdings"/>
      <charset val="2"/>
    </font>
    <font>
      <sz val="26"/>
      <color indexed="12"/>
      <name val="Wingdings"/>
      <charset val="2"/>
    </font>
    <font>
      <b/>
      <sz val="2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20"/>
      <color indexed="52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color indexed="12"/>
      <name val="Arial CE"/>
      <family val="2"/>
      <charset val="238"/>
    </font>
    <font>
      <b/>
      <sz val="18"/>
      <color indexed="52"/>
      <name val="Arial CE"/>
      <family val="2"/>
      <charset val="238"/>
    </font>
    <font>
      <vertAlign val="superscript"/>
      <sz val="12"/>
      <color indexed="12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6"/>
      <color indexed="5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3" xfId="0" applyBorder="1"/>
    <xf numFmtId="0" fontId="0" fillId="0" borderId="6" xfId="0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/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/>
    <xf numFmtId="0" fontId="16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18" fillId="0" borderId="0" xfId="0" applyFont="1"/>
    <xf numFmtId="0" fontId="0" fillId="0" borderId="11" xfId="0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/>
    <xf numFmtId="164" fontId="1" fillId="0" borderId="0" xfId="0" applyNumberFormat="1" applyFont="1" applyBorder="1" applyAlignment="1">
      <alignment horizontal="left"/>
    </xf>
    <xf numFmtId="0" fontId="20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21" fillId="0" borderId="0" xfId="0" applyFont="1" applyBorder="1"/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/>
    <xf numFmtId="0" fontId="10" fillId="0" borderId="0" xfId="0" applyFont="1" applyBorder="1" applyAlignment="1">
      <alignment horizontal="left" vertical="center"/>
    </xf>
    <xf numFmtId="0" fontId="24" fillId="0" borderId="0" xfId="0" applyFont="1"/>
    <xf numFmtId="0" fontId="9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5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5" fillId="0" borderId="0" xfId="0" applyFo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Border="1"/>
    <xf numFmtId="0" fontId="27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Fill="1" applyAlignment="1">
      <alignment horizontal="center"/>
    </xf>
    <xf numFmtId="0" fontId="29" fillId="0" borderId="0" xfId="0" applyFont="1"/>
    <xf numFmtId="0" fontId="30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0" fillId="0" borderId="14" xfId="0" applyFont="1" applyBorder="1"/>
    <xf numFmtId="0" fontId="11" fillId="0" borderId="12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18" xfId="0" applyFont="1" applyBorder="1"/>
    <xf numFmtId="0" fontId="10" fillId="0" borderId="16" xfId="0" applyFont="1" applyBorder="1"/>
    <xf numFmtId="0" fontId="11" fillId="0" borderId="13" xfId="0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13" xfId="0" applyFont="1" applyBorder="1"/>
    <xf numFmtId="0" fontId="10" fillId="0" borderId="11" xfId="0" applyFont="1" applyBorder="1"/>
    <xf numFmtId="0" fontId="10" fillId="0" borderId="19" xfId="0" applyFont="1" applyBorder="1"/>
    <xf numFmtId="0" fontId="11" fillId="0" borderId="9" xfId="0" applyFont="1" applyBorder="1" applyAlignment="1">
      <alignment horizontal="center"/>
    </xf>
    <xf numFmtId="0" fontId="32" fillId="0" borderId="0" xfId="0" applyFont="1"/>
    <xf numFmtId="0" fontId="32" fillId="4" borderId="9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26" fillId="5" borderId="0" xfId="0" applyFont="1" applyFill="1" applyAlignment="1" applyProtection="1">
      <alignment horizontal="center"/>
      <protection locked="0"/>
    </xf>
    <xf numFmtId="0" fontId="26" fillId="5" borderId="9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2" fillId="9" borderId="9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/>
    </xf>
    <xf numFmtId="0" fontId="33" fillId="0" borderId="0" xfId="0" applyFont="1"/>
    <xf numFmtId="0" fontId="34" fillId="0" borderId="0" xfId="0" applyFont="1" applyBorder="1"/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6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20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10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9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22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12" borderId="14" xfId="0" applyFont="1" applyFill="1" applyBorder="1" applyAlignment="1" applyProtection="1">
      <alignment horizontal="center" vertical="center"/>
      <protection locked="0"/>
    </xf>
    <xf numFmtId="0" fontId="7" fillId="12" borderId="18" xfId="0" applyFont="1" applyFill="1" applyBorder="1" applyAlignment="1" applyProtection="1">
      <alignment horizontal="center" vertical="center"/>
      <protection locked="0"/>
    </xf>
    <xf numFmtId="0" fontId="7" fillId="12" borderId="15" xfId="0" applyFont="1" applyFill="1" applyBorder="1" applyAlignment="1" applyProtection="1">
      <alignment horizontal="center" vertical="center"/>
      <protection locked="0"/>
    </xf>
    <xf numFmtId="0" fontId="7" fillId="12" borderId="16" xfId="0" applyFont="1" applyFill="1" applyBorder="1" applyAlignment="1" applyProtection="1">
      <alignment horizontal="center" vertical="center"/>
      <protection locked="0"/>
    </xf>
    <xf numFmtId="0" fontId="7" fillId="12" borderId="13" xfId="0" applyFont="1" applyFill="1" applyBorder="1" applyAlignment="1" applyProtection="1">
      <alignment horizontal="center" vertical="center"/>
      <protection locked="0"/>
    </xf>
    <xf numFmtId="0" fontId="7" fillId="12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8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6" xfId="0" applyFont="1" applyFill="1" applyBorder="1" applyAlignment="1" applyProtection="1">
      <alignment horizontal="center" vertical="center"/>
      <protection locked="0"/>
    </xf>
    <xf numFmtId="0" fontId="7" fillId="11" borderId="13" xfId="0" applyFont="1" applyFill="1" applyBorder="1" applyAlignment="1" applyProtection="1">
      <alignment horizontal="center" vertical="center"/>
      <protection locked="0"/>
    </xf>
    <xf numFmtId="0" fontId="7" fillId="11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152400</xdr:rowOff>
    </xdr:from>
    <xdr:to>
      <xdr:col>7</xdr:col>
      <xdr:colOff>590550</xdr:colOff>
      <xdr:row>7</xdr:row>
      <xdr:rowOff>123825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 flipH="1">
          <a:off x="4943475" y="1524000"/>
          <a:ext cx="49530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8</xdr:row>
      <xdr:rowOff>95250</xdr:rowOff>
    </xdr:from>
    <xdr:to>
      <xdr:col>8</xdr:col>
      <xdr:colOff>0</xdr:colOff>
      <xdr:row>8</xdr:row>
      <xdr:rowOff>123825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 flipH="1" flipV="1">
          <a:off x="4943475" y="1933575"/>
          <a:ext cx="51435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12</xdr:row>
      <xdr:rowOff>114300</xdr:rowOff>
    </xdr:from>
    <xdr:to>
      <xdr:col>8</xdr:col>
      <xdr:colOff>85725</xdr:colOff>
      <xdr:row>13</xdr:row>
      <xdr:rowOff>9525</xdr:rowOff>
    </xdr:to>
    <xdr:sp macro="" textlink="">
      <xdr:nvSpPr>
        <xdr:cNvPr id="1043" name="Line 3"/>
        <xdr:cNvSpPr>
          <a:spLocks noChangeShapeType="1"/>
        </xdr:cNvSpPr>
      </xdr:nvSpPr>
      <xdr:spPr bwMode="auto">
        <a:xfrm>
          <a:off x="2466975" y="2867025"/>
          <a:ext cx="30765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16</xdr:row>
      <xdr:rowOff>28575</xdr:rowOff>
    </xdr:from>
    <xdr:to>
      <xdr:col>8</xdr:col>
      <xdr:colOff>114300</xdr:colOff>
      <xdr:row>16</xdr:row>
      <xdr:rowOff>104775</xdr:rowOff>
    </xdr:to>
    <xdr:sp macro="" textlink="">
      <xdr:nvSpPr>
        <xdr:cNvPr id="1044" name="Line 4"/>
        <xdr:cNvSpPr>
          <a:spLocks noChangeShapeType="1"/>
        </xdr:cNvSpPr>
      </xdr:nvSpPr>
      <xdr:spPr bwMode="auto">
        <a:xfrm flipV="1">
          <a:off x="3438525" y="3714750"/>
          <a:ext cx="2133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0</xdr:rowOff>
    </xdr:from>
    <xdr:to>
      <xdr:col>5</xdr:col>
      <xdr:colOff>323850</xdr:colOff>
      <xdr:row>2</xdr:row>
      <xdr:rowOff>0</xdr:rowOff>
    </xdr:to>
    <xdr:sp macro="" textlink="">
      <xdr:nvSpPr>
        <xdr:cNvPr id="3107" name="Line 11"/>
        <xdr:cNvSpPr>
          <a:spLocks noChangeShapeType="1"/>
        </xdr:cNvSpPr>
      </xdr:nvSpPr>
      <xdr:spPr bwMode="auto">
        <a:xfrm>
          <a:off x="19431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19050</xdr:rowOff>
        </xdr:from>
        <xdr:to>
          <xdr:col>5</xdr:col>
          <xdr:colOff>38100</xdr:colOff>
          <xdr:row>11</xdr:row>
          <xdr:rowOff>28575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28575</xdr:rowOff>
        </xdr:from>
        <xdr:to>
          <xdr:col>4</xdr:col>
          <xdr:colOff>209550</xdr:colOff>
          <xdr:row>19</xdr:row>
          <xdr:rowOff>238125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30</xdr:row>
      <xdr:rowOff>295275</xdr:rowOff>
    </xdr:from>
    <xdr:to>
      <xdr:col>4</xdr:col>
      <xdr:colOff>314325</xdr:colOff>
      <xdr:row>32</xdr:row>
      <xdr:rowOff>0</xdr:rowOff>
    </xdr:to>
    <xdr:sp macro="" textlink="">
      <xdr:nvSpPr>
        <xdr:cNvPr id="3108" name="AutoShape 24"/>
        <xdr:cNvSpPr>
          <a:spLocks noChangeArrowheads="1"/>
        </xdr:cNvSpPr>
      </xdr:nvSpPr>
      <xdr:spPr bwMode="auto">
        <a:xfrm>
          <a:off x="1295400" y="9277350"/>
          <a:ext cx="314325" cy="3143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295275</xdr:rowOff>
    </xdr:from>
    <xdr:to>
      <xdr:col>3</xdr:col>
      <xdr:colOff>314325</xdr:colOff>
      <xdr:row>32</xdr:row>
      <xdr:rowOff>0</xdr:rowOff>
    </xdr:to>
    <xdr:sp macro="" textlink="">
      <xdr:nvSpPr>
        <xdr:cNvPr id="3109" name="AutoShape 25"/>
        <xdr:cNvSpPr>
          <a:spLocks noChangeArrowheads="1"/>
        </xdr:cNvSpPr>
      </xdr:nvSpPr>
      <xdr:spPr bwMode="auto">
        <a:xfrm>
          <a:off x="971550" y="9277350"/>
          <a:ext cx="314325" cy="31432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9525</xdr:rowOff>
    </xdr:from>
    <xdr:to>
      <xdr:col>24</xdr:col>
      <xdr:colOff>57150</xdr:colOff>
      <xdr:row>9</xdr:row>
      <xdr:rowOff>9525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23850" y="1619250"/>
          <a:ext cx="7372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9525</xdr:rowOff>
    </xdr:from>
    <xdr:to>
      <xdr:col>23</xdr:col>
      <xdr:colOff>85725</xdr:colOff>
      <xdr:row>35</xdr:row>
      <xdr:rowOff>9525</xdr:rowOff>
    </xdr:to>
    <xdr:sp macro="" textlink="">
      <xdr:nvSpPr>
        <xdr:cNvPr id="4107" name="Line 3"/>
        <xdr:cNvSpPr>
          <a:spLocks noChangeShapeType="1"/>
        </xdr:cNvSpPr>
      </xdr:nvSpPr>
      <xdr:spPr bwMode="auto">
        <a:xfrm>
          <a:off x="323850" y="6334125"/>
          <a:ext cx="6791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18"/>
  <sheetViews>
    <sheetView showGridLines="0" showRowColHeaders="0" tabSelected="1" workbookViewId="0"/>
  </sheetViews>
  <sheetFormatPr defaultRowHeight="18" x14ac:dyDescent="0.25"/>
  <cols>
    <col min="1" max="1" width="4.140625" style="2" customWidth="1"/>
    <col min="2" max="5" width="9.140625" style="2"/>
    <col min="6" max="6" width="24.140625" style="2" customWidth="1"/>
    <col min="7" max="7" width="7.85546875" style="2" customWidth="1"/>
    <col min="8" max="8" width="9.140625" style="2"/>
    <col min="9" max="9" width="5.7109375" style="2" customWidth="1"/>
    <col min="10" max="10" width="5.85546875" style="2" customWidth="1"/>
    <col min="11" max="16384" width="9.140625" style="2"/>
  </cols>
  <sheetData>
    <row r="1" spans="1:15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25">
      <c r="A4" s="112"/>
      <c r="B4" s="112" t="s">
        <v>10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25">
      <c r="A6" s="112"/>
      <c r="B6" s="112" t="s">
        <v>11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x14ac:dyDescent="0.25">
      <c r="A7" s="112"/>
      <c r="B7" s="112"/>
      <c r="C7" s="112"/>
      <c r="D7" s="112"/>
      <c r="E7" s="112"/>
      <c r="F7" s="112"/>
      <c r="G7" s="112"/>
      <c r="H7" s="112"/>
      <c r="I7" s="112" t="s">
        <v>8</v>
      </c>
      <c r="J7" s="112"/>
      <c r="K7" s="112"/>
      <c r="L7" s="112"/>
      <c r="M7" s="112"/>
      <c r="N7" s="112"/>
      <c r="O7" s="112"/>
    </row>
    <row r="8" spans="1:15" ht="18.75" thickBot="1" x14ac:dyDescent="0.3">
      <c r="A8" s="112"/>
      <c r="B8" s="112" t="s">
        <v>3</v>
      </c>
      <c r="C8" s="112"/>
      <c r="D8" s="112"/>
      <c r="E8" s="112"/>
      <c r="F8" s="112"/>
      <c r="G8" s="113">
        <v>5</v>
      </c>
      <c r="H8" s="112"/>
      <c r="I8" s="112"/>
      <c r="J8" s="112"/>
      <c r="K8" s="112"/>
      <c r="L8" s="112"/>
      <c r="M8" s="112"/>
      <c r="N8" s="112"/>
      <c r="O8" s="112"/>
    </row>
    <row r="9" spans="1:15" x14ac:dyDescent="0.25">
      <c r="A9" s="112"/>
      <c r="B9" s="112"/>
      <c r="C9" s="112"/>
      <c r="D9" s="112"/>
      <c r="E9" s="112"/>
      <c r="F9" s="112"/>
      <c r="G9" s="114">
        <v>8</v>
      </c>
      <c r="H9" s="112"/>
      <c r="I9" s="112" t="s">
        <v>9</v>
      </c>
      <c r="J9" s="112"/>
      <c r="K9" s="112"/>
      <c r="L9" s="112"/>
      <c r="M9" s="112"/>
      <c r="N9" s="112"/>
      <c r="O9" s="112"/>
    </row>
    <row r="10" spans="1:15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x14ac:dyDescent="0.25">
      <c r="A12" s="112"/>
      <c r="B12" s="112" t="s">
        <v>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18.75" thickBot="1" x14ac:dyDescent="0.3">
      <c r="A13" s="112"/>
      <c r="B13" s="112" t="s">
        <v>73</v>
      </c>
      <c r="C13" s="112"/>
      <c r="D13" s="112"/>
      <c r="E13" s="112"/>
      <c r="F13" s="112"/>
      <c r="G13" s="112"/>
      <c r="H13" s="112"/>
      <c r="I13" s="150">
        <v>5</v>
      </c>
      <c r="J13" s="113">
        <v>1</v>
      </c>
      <c r="K13" s="112"/>
      <c r="L13" s="112"/>
      <c r="M13" s="112"/>
      <c r="N13" s="112"/>
      <c r="O13" s="112"/>
    </row>
    <row r="14" spans="1:15" x14ac:dyDescent="0.25">
      <c r="A14" s="112"/>
      <c r="B14" s="112" t="s">
        <v>4</v>
      </c>
      <c r="C14" s="112"/>
      <c r="D14" s="112"/>
      <c r="E14" s="112"/>
      <c r="F14" s="112"/>
      <c r="G14" s="112"/>
      <c r="H14" s="112"/>
      <c r="I14" s="150"/>
      <c r="J14" s="114">
        <v>4</v>
      </c>
      <c r="K14" s="112"/>
      <c r="L14" s="112"/>
      <c r="M14" s="112"/>
      <c r="N14" s="112"/>
      <c r="O14" s="112"/>
    </row>
    <row r="15" spans="1:15" x14ac:dyDescent="0.25">
      <c r="A15" s="112"/>
      <c r="B15" s="112" t="s">
        <v>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ht="18.75" thickBot="1" x14ac:dyDescent="0.3">
      <c r="A16" s="112"/>
      <c r="B16" s="112" t="s">
        <v>6</v>
      </c>
      <c r="C16" s="112"/>
      <c r="D16" s="112"/>
      <c r="E16" s="112"/>
      <c r="F16" s="112"/>
      <c r="G16" s="112"/>
      <c r="H16" s="112"/>
      <c r="I16" s="151"/>
      <c r="J16" s="113">
        <v>1</v>
      </c>
      <c r="K16" s="112"/>
      <c r="L16" s="112"/>
      <c r="M16" s="112"/>
      <c r="N16" s="112"/>
      <c r="O16" s="112"/>
    </row>
    <row r="17" spans="1:15" x14ac:dyDescent="0.25">
      <c r="A17" s="112"/>
      <c r="B17" s="112" t="s">
        <v>74</v>
      </c>
      <c r="C17" s="112"/>
      <c r="D17" s="112"/>
      <c r="E17" s="112"/>
      <c r="F17" s="112"/>
      <c r="G17" s="112"/>
      <c r="H17" s="112"/>
      <c r="I17" s="151"/>
      <c r="J17" s="114">
        <v>4</v>
      </c>
      <c r="K17" s="112"/>
      <c r="L17" s="112"/>
      <c r="M17" s="112"/>
      <c r="N17" s="112"/>
      <c r="O17" s="112"/>
    </row>
    <row r="18" spans="1:15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</sheetData>
  <sheetProtection sheet="1" objects="1" scenarios="1"/>
  <mergeCells count="2">
    <mergeCell ref="I13:I14"/>
    <mergeCell ref="I16:I17"/>
  </mergeCells>
  <phoneticPr fontId="3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W44"/>
  <sheetViews>
    <sheetView showGridLines="0" showRowColHeaders="0" workbookViewId="0">
      <selection activeCell="E11" sqref="E11:G12"/>
    </sheetView>
  </sheetViews>
  <sheetFormatPr defaultRowHeight="15" x14ac:dyDescent="0.2"/>
  <cols>
    <col min="1" max="1" width="5.140625" style="1" customWidth="1"/>
    <col min="2" max="2" width="7.42578125" style="1" customWidth="1"/>
    <col min="3" max="3" width="5.140625" style="1" customWidth="1"/>
    <col min="4" max="4" width="7.42578125" style="1" customWidth="1"/>
    <col min="5" max="5" width="1.140625" style="1" customWidth="1"/>
    <col min="6" max="6" width="5.140625" style="1" customWidth="1"/>
    <col min="7" max="8" width="1.140625" style="1" customWidth="1"/>
    <col min="9" max="9" width="7.140625" style="1" customWidth="1"/>
    <col min="10" max="11" width="1.140625" style="1" customWidth="1"/>
    <col min="12" max="12" width="5.140625" style="1" customWidth="1"/>
    <col min="13" max="14" width="1.140625" style="1" customWidth="1"/>
    <col min="15" max="15" width="5.140625" style="1" customWidth="1"/>
    <col min="16" max="18" width="1.140625" style="1" customWidth="1"/>
    <col min="19" max="19" width="5.140625" style="1" customWidth="1"/>
    <col min="20" max="21" width="1.140625" style="1" customWidth="1"/>
  </cols>
  <sheetData>
    <row r="1" spans="2:21" s="21" customFormat="1" ht="24" customHeight="1" x14ac:dyDescent="0.2"/>
    <row r="2" spans="2:21" s="21" customFormat="1" ht="24" customHeight="1" x14ac:dyDescent="0.25">
      <c r="B2" s="28" t="s">
        <v>58</v>
      </c>
    </row>
    <row r="3" spans="2:21" s="21" customFormat="1" ht="24" customHeight="1" x14ac:dyDescent="0.2"/>
    <row r="4" spans="2:21" s="21" customFormat="1" ht="24" customHeight="1" x14ac:dyDescent="0.2"/>
    <row r="5" spans="2:21" s="21" customFormat="1" ht="24" customHeight="1" x14ac:dyDescent="0.35">
      <c r="B5" s="98" t="s">
        <v>134</v>
      </c>
    </row>
    <row r="6" spans="2:21" s="21" customFormat="1" ht="24" customHeight="1" x14ac:dyDescent="0.2"/>
    <row r="7" spans="2:21" s="21" customFormat="1" ht="24" customHeight="1" x14ac:dyDescent="0.2">
      <c r="B7" s="34" t="s">
        <v>75</v>
      </c>
    </row>
    <row r="8" spans="2:21" s="21" customFormat="1" ht="24" customHeight="1" x14ac:dyDescent="0.2"/>
    <row r="9" spans="2:21" s="21" customFormat="1" ht="24" customHeight="1" thickBot="1" x14ac:dyDescent="0.25">
      <c r="B9" s="187" t="s">
        <v>59</v>
      </c>
      <c r="C9" s="188"/>
      <c r="D9" s="189"/>
      <c r="E9" s="64"/>
      <c r="F9" s="62">
        <v>3</v>
      </c>
      <c r="G9" s="65"/>
      <c r="H9" s="64"/>
      <c r="I9" s="62">
        <v>4</v>
      </c>
      <c r="J9" s="65"/>
      <c r="K9" s="64"/>
      <c r="L9" s="62">
        <v>30</v>
      </c>
      <c r="M9" s="65"/>
      <c r="N9" s="64"/>
      <c r="O9" s="62">
        <v>25</v>
      </c>
      <c r="P9" s="65"/>
      <c r="Q9" s="68"/>
      <c r="R9" s="68"/>
      <c r="S9" s="69"/>
      <c r="T9" s="68"/>
      <c r="U9" s="68"/>
    </row>
    <row r="10" spans="2:21" s="21" customFormat="1" ht="24" customHeight="1" x14ac:dyDescent="0.2">
      <c r="B10" s="190"/>
      <c r="C10" s="191"/>
      <c r="D10" s="192"/>
      <c r="E10" s="66"/>
      <c r="F10" s="63">
        <v>4</v>
      </c>
      <c r="G10" s="67"/>
      <c r="H10" s="66"/>
      <c r="I10" s="63">
        <v>4</v>
      </c>
      <c r="J10" s="67"/>
      <c r="K10" s="66"/>
      <c r="L10" s="63">
        <v>10</v>
      </c>
      <c r="M10" s="67"/>
      <c r="N10" s="66"/>
      <c r="O10" s="63">
        <v>3</v>
      </c>
      <c r="P10" s="67"/>
      <c r="Q10" s="68"/>
      <c r="R10" s="68"/>
      <c r="S10" s="69"/>
      <c r="T10" s="68"/>
      <c r="U10" s="68"/>
    </row>
    <row r="11" spans="2:21" s="21" customFormat="1" ht="24" customHeight="1" x14ac:dyDescent="0.25">
      <c r="B11" s="205" t="s">
        <v>60</v>
      </c>
      <c r="C11" s="206"/>
      <c r="D11" s="207"/>
      <c r="E11" s="224"/>
      <c r="F11" s="225"/>
      <c r="G11" s="226"/>
      <c r="H11" s="224"/>
      <c r="I11" s="225"/>
      <c r="J11" s="226"/>
      <c r="K11" s="224"/>
      <c r="L11" s="225"/>
      <c r="M11" s="226"/>
      <c r="N11" s="224"/>
      <c r="O11" s="225"/>
      <c r="P11" s="226"/>
      <c r="Q11" s="59"/>
      <c r="R11" s="59"/>
      <c r="S11" s="59"/>
      <c r="T11" s="59"/>
      <c r="U11" s="59"/>
    </row>
    <row r="12" spans="2:21" s="21" customFormat="1" ht="24" customHeight="1" x14ac:dyDescent="0.25">
      <c r="B12" s="220" t="s">
        <v>61</v>
      </c>
      <c r="C12" s="221"/>
      <c r="D12" s="222"/>
      <c r="E12" s="227"/>
      <c r="F12" s="228"/>
      <c r="G12" s="229"/>
      <c r="H12" s="227"/>
      <c r="I12" s="228"/>
      <c r="J12" s="229"/>
      <c r="K12" s="227"/>
      <c r="L12" s="228"/>
      <c r="M12" s="229"/>
      <c r="N12" s="227"/>
      <c r="O12" s="228"/>
      <c r="P12" s="229"/>
      <c r="Q12" s="59"/>
      <c r="R12" s="59"/>
      <c r="S12" s="59"/>
      <c r="T12" s="59"/>
      <c r="U12" s="59"/>
    </row>
    <row r="13" spans="2:21" s="21" customFormat="1" ht="24" hidden="1" customHeight="1" x14ac:dyDescent="0.2">
      <c r="F13" s="21">
        <v>1</v>
      </c>
      <c r="I13" s="21">
        <v>2</v>
      </c>
      <c r="L13" s="21">
        <v>4</v>
      </c>
      <c r="O13" s="21">
        <v>9</v>
      </c>
    </row>
    <row r="14" spans="2:21" s="70" customFormat="1" ht="24" customHeight="1" x14ac:dyDescent="0.2">
      <c r="F14" s="204" t="str">
        <f>IF(E11=0,"?",IF(E11=F13,"J","L"))</f>
        <v>?</v>
      </c>
      <c r="I14" s="204" t="str">
        <f>IF(H11=0,"?",IF(H11=I13,"J","L"))</f>
        <v>?</v>
      </c>
      <c r="L14" s="204" t="str">
        <f>IF(K11=0,"?",IF(K11=L13,"J","L"))</f>
        <v>?</v>
      </c>
      <c r="O14" s="204" t="str">
        <f>IF(N11=0,"?",IF(N11=O13,"J","L"))</f>
        <v>?</v>
      </c>
    </row>
    <row r="15" spans="2:21" s="21" customFormat="1" ht="24" customHeight="1" x14ac:dyDescent="0.2">
      <c r="F15" s="204"/>
      <c r="I15" s="204"/>
      <c r="L15" s="204"/>
      <c r="O15" s="204"/>
    </row>
    <row r="16" spans="2:21" s="21" customFormat="1" ht="24" customHeight="1" x14ac:dyDescent="0.2"/>
    <row r="17" spans="2:21" s="21" customFormat="1" ht="24" customHeight="1" x14ac:dyDescent="0.35">
      <c r="B17" s="98" t="s">
        <v>109</v>
      </c>
    </row>
    <row r="18" spans="2:21" s="21" customFormat="1" ht="24" customHeight="1" x14ac:dyDescent="0.2"/>
    <row r="19" spans="2:21" s="21" customFormat="1" ht="24" customHeight="1" x14ac:dyDescent="0.2">
      <c r="B19" s="34" t="s">
        <v>76</v>
      </c>
    </row>
    <row r="20" spans="2:21" s="21" customFormat="1" ht="24" customHeight="1" x14ac:dyDescent="0.2"/>
    <row r="21" spans="2:21" s="21" customFormat="1" ht="24" customHeight="1" thickBot="1" x14ac:dyDescent="0.25">
      <c r="B21" s="187" t="s">
        <v>59</v>
      </c>
      <c r="C21" s="188"/>
      <c r="D21" s="189"/>
      <c r="E21" s="64"/>
      <c r="F21" s="62">
        <v>9</v>
      </c>
      <c r="G21" s="65"/>
      <c r="H21" s="64"/>
      <c r="I21" s="62">
        <v>41</v>
      </c>
      <c r="J21" s="65"/>
      <c r="K21" s="64"/>
      <c r="L21" s="62">
        <v>30</v>
      </c>
      <c r="M21" s="65"/>
      <c r="N21" s="64"/>
      <c r="O21" s="62">
        <v>27</v>
      </c>
      <c r="P21" s="65"/>
      <c r="Q21" s="68"/>
      <c r="R21" s="68"/>
      <c r="S21" s="69"/>
      <c r="T21" s="68"/>
      <c r="U21" s="68"/>
    </row>
    <row r="22" spans="2:21" s="21" customFormat="1" ht="24" customHeight="1" x14ac:dyDescent="0.2">
      <c r="B22" s="190"/>
      <c r="C22" s="191"/>
      <c r="D22" s="192"/>
      <c r="E22" s="66"/>
      <c r="F22" s="63">
        <v>4</v>
      </c>
      <c r="G22" s="67"/>
      <c r="H22" s="66"/>
      <c r="I22" s="63">
        <v>4</v>
      </c>
      <c r="J22" s="67"/>
      <c r="K22" s="66"/>
      <c r="L22" s="63">
        <v>3</v>
      </c>
      <c r="M22" s="67"/>
      <c r="N22" s="66"/>
      <c r="O22" s="63">
        <v>5</v>
      </c>
      <c r="P22" s="67"/>
      <c r="Q22" s="68"/>
      <c r="R22" s="68"/>
      <c r="S22" s="69"/>
      <c r="T22" s="68"/>
      <c r="U22" s="68"/>
    </row>
    <row r="23" spans="2:21" s="21" customFormat="1" ht="24" customHeight="1" x14ac:dyDescent="0.25">
      <c r="B23" s="205" t="s">
        <v>60</v>
      </c>
      <c r="C23" s="206"/>
      <c r="D23" s="207"/>
      <c r="E23" s="224"/>
      <c r="F23" s="225"/>
      <c r="G23" s="226"/>
      <c r="H23" s="224"/>
      <c r="I23" s="225"/>
      <c r="J23" s="226"/>
      <c r="K23" s="224"/>
      <c r="L23" s="225"/>
      <c r="M23" s="226"/>
      <c r="N23" s="224"/>
      <c r="O23" s="225"/>
      <c r="P23" s="226"/>
      <c r="Q23" s="59"/>
      <c r="R23" s="59"/>
      <c r="S23" s="59"/>
      <c r="T23" s="59"/>
      <c r="U23" s="59"/>
    </row>
    <row r="24" spans="2:21" s="21" customFormat="1" ht="24" customHeight="1" x14ac:dyDescent="0.25">
      <c r="B24" s="220" t="s">
        <v>61</v>
      </c>
      <c r="C24" s="221"/>
      <c r="D24" s="222"/>
      <c r="E24" s="227"/>
      <c r="F24" s="228"/>
      <c r="G24" s="229"/>
      <c r="H24" s="227"/>
      <c r="I24" s="228"/>
      <c r="J24" s="229"/>
      <c r="K24" s="227"/>
      <c r="L24" s="228"/>
      <c r="M24" s="229"/>
      <c r="N24" s="227"/>
      <c r="O24" s="228"/>
      <c r="P24" s="229"/>
      <c r="Q24" s="59"/>
      <c r="R24" s="59"/>
      <c r="S24" s="59"/>
      <c r="T24" s="59"/>
      <c r="U24" s="59"/>
    </row>
    <row r="25" spans="2:21" s="21" customFormat="1" ht="24" hidden="1" customHeight="1" x14ac:dyDescent="0.2">
      <c r="F25" s="21">
        <v>2</v>
      </c>
      <c r="I25" s="21">
        <v>10</v>
      </c>
      <c r="L25" s="21">
        <v>9</v>
      </c>
      <c r="O25" s="21">
        <v>5</v>
      </c>
    </row>
    <row r="26" spans="2:21" s="70" customFormat="1" ht="24" customHeight="1" x14ac:dyDescent="0.2">
      <c r="F26" s="204" t="str">
        <f>IF(E23=0,"?",IF(E23=F25,"J","L"))</f>
        <v>?</v>
      </c>
      <c r="I26" s="204" t="str">
        <f>IF(H23=0,"?",IF(H23=I25,"J","L"))</f>
        <v>?</v>
      </c>
      <c r="L26" s="204" t="str">
        <f>IF(K23=0,"?",IF(K23=L25,"J","L"))</f>
        <v>?</v>
      </c>
      <c r="O26" s="204" t="str">
        <f>IF(N23=0,"?",IF(N23=O25,"J","L"))</f>
        <v>?</v>
      </c>
    </row>
    <row r="27" spans="2:21" s="21" customFormat="1" ht="24" customHeight="1" x14ac:dyDescent="0.2">
      <c r="F27" s="204"/>
      <c r="I27" s="204"/>
      <c r="L27" s="204"/>
      <c r="O27" s="204"/>
    </row>
    <row r="28" spans="2:21" s="21" customFormat="1" ht="24" customHeight="1" x14ac:dyDescent="0.2"/>
    <row r="29" spans="2:21" s="21" customFormat="1" ht="24" customHeight="1" x14ac:dyDescent="0.35">
      <c r="B29" s="98" t="s">
        <v>139</v>
      </c>
    </row>
    <row r="30" spans="2:21" s="21" customFormat="1" ht="24" customHeight="1" x14ac:dyDescent="0.2"/>
    <row r="31" spans="2:21" s="21" customFormat="1" ht="24" customHeight="1" x14ac:dyDescent="0.2">
      <c r="B31" s="34" t="s">
        <v>77</v>
      </c>
    </row>
    <row r="32" spans="2:21" s="21" customFormat="1" ht="24" customHeight="1" x14ac:dyDescent="0.2"/>
    <row r="33" spans="2:23" s="21" customFormat="1" ht="24" customHeight="1" thickBot="1" x14ac:dyDescent="0.25">
      <c r="B33" s="223"/>
      <c r="C33" s="230" t="s">
        <v>64</v>
      </c>
      <c r="D33" s="44">
        <v>9</v>
      </c>
      <c r="F33" s="230" t="s">
        <v>64</v>
      </c>
      <c r="I33" s="223"/>
      <c r="L33" s="175" t="str">
        <f>IF(OR(B33=0, I33=0), "Zapiši.", IF(AND(B33=B35, I33=I35), "Uspelo ti je.", "Poskusi še enkrat."))</f>
        <v>Zapiši.</v>
      </c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2:23" s="21" customFormat="1" ht="24" customHeight="1" x14ac:dyDescent="0.2">
      <c r="B34" s="223"/>
      <c r="C34" s="230"/>
      <c r="D34" s="69">
        <v>5</v>
      </c>
      <c r="F34" s="230"/>
      <c r="I34" s="223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2:23" s="21" customFormat="1" ht="24" hidden="1" customHeight="1" x14ac:dyDescent="0.2">
      <c r="B35" s="21">
        <v>1</v>
      </c>
      <c r="I35" s="21">
        <v>2</v>
      </c>
    </row>
    <row r="36" spans="2:23" s="21" customFormat="1" ht="24" customHeight="1" x14ac:dyDescent="0.2"/>
    <row r="37" spans="2:23" s="21" customFormat="1" ht="24" customHeight="1" thickBot="1" x14ac:dyDescent="0.25">
      <c r="B37" s="223"/>
      <c r="C37" s="230" t="s">
        <v>64</v>
      </c>
      <c r="D37" s="44">
        <v>33</v>
      </c>
      <c r="F37" s="230" t="s">
        <v>64</v>
      </c>
      <c r="I37" s="223"/>
      <c r="L37" s="175" t="str">
        <f>IF(OR(B37=0, I37=0), "Zapiši.", IF(AND(B37=B39, I37=I39), "Uspelo ti je.", "Poskusi še enkrat."))</f>
        <v>Zapiši.</v>
      </c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</row>
    <row r="38" spans="2:23" s="21" customFormat="1" ht="24" customHeight="1" x14ac:dyDescent="0.2">
      <c r="B38" s="223"/>
      <c r="C38" s="230"/>
      <c r="D38" s="69">
        <v>2</v>
      </c>
      <c r="F38" s="230"/>
      <c r="I38" s="223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2:23" s="21" customFormat="1" ht="24" hidden="1" customHeight="1" x14ac:dyDescent="0.2">
      <c r="B39" s="21">
        <v>16</v>
      </c>
      <c r="I39" s="21">
        <v>17</v>
      </c>
    </row>
    <row r="40" spans="2:23" s="21" customFormat="1" ht="24" customHeight="1" x14ac:dyDescent="0.2"/>
    <row r="41" spans="2:23" s="21" customFormat="1" ht="24" customHeight="1" thickBot="1" x14ac:dyDescent="0.25">
      <c r="B41" s="223"/>
      <c r="C41" s="230" t="s">
        <v>64</v>
      </c>
      <c r="D41" s="44">
        <v>1025</v>
      </c>
      <c r="F41" s="230" t="s">
        <v>64</v>
      </c>
      <c r="I41" s="223"/>
      <c r="L41" s="175" t="str">
        <f>IF(OR(B41=0, I41=0), "Zapiši.", IF(AND(B41=B43, I41=I43), "Uspelo ti je.", "Poskusi še enkrat."))</f>
        <v>Zapiši.</v>
      </c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  <row r="42" spans="2:23" s="21" customFormat="1" ht="24" customHeight="1" x14ac:dyDescent="0.2">
      <c r="B42" s="223"/>
      <c r="C42" s="230"/>
      <c r="D42" s="69">
        <v>125</v>
      </c>
      <c r="F42" s="230"/>
      <c r="I42" s="223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2:23" s="21" customFormat="1" ht="24" hidden="1" customHeight="1" x14ac:dyDescent="0.2">
      <c r="B43" s="21">
        <v>8</v>
      </c>
      <c r="I43" s="21">
        <v>9</v>
      </c>
    </row>
    <row r="44" spans="2:23" x14ac:dyDescent="0.2">
      <c r="D44" s="21"/>
    </row>
  </sheetData>
  <sheetProtection sheet="1" objects="1" scenarios="1"/>
  <mergeCells count="37">
    <mergeCell ref="B41:B42"/>
    <mergeCell ref="C41:C42"/>
    <mergeCell ref="F41:F42"/>
    <mergeCell ref="I41:I42"/>
    <mergeCell ref="B37:B38"/>
    <mergeCell ref="C37:C38"/>
    <mergeCell ref="F37:F38"/>
    <mergeCell ref="I37:I38"/>
    <mergeCell ref="C33:C34"/>
    <mergeCell ref="F33:F34"/>
    <mergeCell ref="F26:F27"/>
    <mergeCell ref="I33:I34"/>
    <mergeCell ref="L41:W42"/>
    <mergeCell ref="L26:L27"/>
    <mergeCell ref="O26:O27"/>
    <mergeCell ref="L37:W38"/>
    <mergeCell ref="B9:D10"/>
    <mergeCell ref="B11:D11"/>
    <mergeCell ref="B12:D12"/>
    <mergeCell ref="F14:F15"/>
    <mergeCell ref="E11:G12"/>
    <mergeCell ref="B33:B34"/>
    <mergeCell ref="B21:D22"/>
    <mergeCell ref="N23:P24"/>
    <mergeCell ref="I26:I27"/>
    <mergeCell ref="H11:J12"/>
    <mergeCell ref="K11:M12"/>
    <mergeCell ref="N11:P12"/>
    <mergeCell ref="L14:L15"/>
    <mergeCell ref="O14:O15"/>
    <mergeCell ref="I14:I15"/>
    <mergeCell ref="B23:D23"/>
    <mergeCell ref="E23:G24"/>
    <mergeCell ref="H23:J24"/>
    <mergeCell ref="K23:M24"/>
    <mergeCell ref="B24:D24"/>
    <mergeCell ref="L33:W34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AL56"/>
  <sheetViews>
    <sheetView showGridLines="0" showRowColHeaders="0" workbookViewId="0">
      <selection activeCell="D9" sqref="D9"/>
    </sheetView>
  </sheetViews>
  <sheetFormatPr defaultRowHeight="12.75" x14ac:dyDescent="0.2"/>
  <cols>
    <col min="2" max="7" width="4.5703125" customWidth="1"/>
    <col min="8" max="8" width="5.7109375" customWidth="1"/>
    <col min="9" max="38" width="4.5703125" customWidth="1"/>
  </cols>
  <sheetData>
    <row r="2" spans="2:38" ht="18" x14ac:dyDescent="0.25">
      <c r="B2" s="28" t="s">
        <v>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15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2:38" ht="15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2:38" ht="15.75" x14ac:dyDescent="0.25">
      <c r="B5" s="34" t="s">
        <v>144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2:38" ht="15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38" ht="15.75" x14ac:dyDescent="0.25">
      <c r="B7" s="20" t="s">
        <v>12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2:38" x14ac:dyDescent="0.2">
      <c r="B8" s="73"/>
    </row>
    <row r="9" spans="2:38" s="21" customFormat="1" ht="24" customHeight="1" thickBot="1" x14ac:dyDescent="0.25">
      <c r="B9" s="230">
        <v>2</v>
      </c>
      <c r="C9" s="170" t="s">
        <v>22</v>
      </c>
      <c r="D9" s="131"/>
      <c r="E9" s="170" t="s">
        <v>22</v>
      </c>
      <c r="F9" s="131"/>
      <c r="G9" s="170" t="s">
        <v>22</v>
      </c>
      <c r="H9" s="131"/>
      <c r="J9" s="175" t="str">
        <f>IF(OR(D9=0, F9=0, H9=0), "Zapiši.", IF(AND(D9=D11, F9=F11, H9=H11), "OK.", "Popravi."))</f>
        <v>Zapiši.</v>
      </c>
      <c r="K9" s="175"/>
      <c r="L9" s="175"/>
      <c r="M9" s="175"/>
      <c r="N9" s="175"/>
      <c r="O9" s="175"/>
      <c r="P9" s="175"/>
      <c r="Q9" s="175"/>
    </row>
    <row r="10" spans="2:38" s="21" customFormat="1" ht="24" customHeight="1" x14ac:dyDescent="0.2">
      <c r="B10" s="230"/>
      <c r="C10" s="170"/>
      <c r="D10" s="69">
        <v>4</v>
      </c>
      <c r="E10" s="170"/>
      <c r="F10" s="69">
        <v>5</v>
      </c>
      <c r="G10" s="170"/>
      <c r="H10" s="69">
        <v>10</v>
      </c>
      <c r="J10" s="175"/>
      <c r="K10" s="175"/>
      <c r="L10" s="175"/>
      <c r="M10" s="175"/>
      <c r="N10" s="175"/>
      <c r="O10" s="175"/>
      <c r="P10" s="175"/>
      <c r="Q10" s="175"/>
    </row>
    <row r="11" spans="2:38" s="21" customFormat="1" ht="24" hidden="1" customHeight="1" x14ac:dyDescent="0.2">
      <c r="D11" s="21">
        <v>8</v>
      </c>
      <c r="F11" s="21">
        <v>10</v>
      </c>
      <c r="H11" s="21">
        <v>20</v>
      </c>
    </row>
    <row r="12" spans="2:38" s="21" customFormat="1" ht="24" customHeight="1" x14ac:dyDescent="0.2"/>
    <row r="13" spans="2:38" s="21" customFormat="1" ht="24" customHeight="1" thickBot="1" x14ac:dyDescent="0.25">
      <c r="B13" s="230">
        <v>5</v>
      </c>
      <c r="C13" s="170" t="s">
        <v>22</v>
      </c>
      <c r="D13" s="44">
        <v>15</v>
      </c>
      <c r="E13" s="170" t="s">
        <v>22</v>
      </c>
      <c r="F13" s="44">
        <v>5</v>
      </c>
      <c r="G13" s="170" t="s">
        <v>22</v>
      </c>
      <c r="H13" s="44">
        <v>35</v>
      </c>
      <c r="J13" s="175" t="str">
        <f>IF(OR(D14=0, F14=0, H14=0), "Zapiši.", IF(AND(D14=D15, F14=F15, H14=H15), "OK.", "Popravi."))</f>
        <v>Zapiši.</v>
      </c>
      <c r="K13" s="175"/>
      <c r="L13" s="175"/>
      <c r="M13" s="175"/>
      <c r="N13" s="175"/>
      <c r="O13" s="175"/>
      <c r="P13" s="175"/>
      <c r="Q13" s="175"/>
    </row>
    <row r="14" spans="2:38" s="21" customFormat="1" ht="24" customHeight="1" x14ac:dyDescent="0.2">
      <c r="B14" s="230"/>
      <c r="C14" s="170"/>
      <c r="D14" s="132"/>
      <c r="E14" s="170"/>
      <c r="F14" s="132"/>
      <c r="G14" s="170"/>
      <c r="H14" s="132"/>
      <c r="J14" s="175"/>
      <c r="K14" s="175"/>
      <c r="L14" s="175"/>
      <c r="M14" s="175"/>
      <c r="N14" s="175"/>
      <c r="O14" s="175"/>
      <c r="P14" s="175"/>
      <c r="Q14" s="175"/>
    </row>
    <row r="15" spans="2:38" s="21" customFormat="1" ht="24" hidden="1" customHeight="1" x14ac:dyDescent="0.2">
      <c r="D15" s="21">
        <v>3</v>
      </c>
      <c r="F15" s="21">
        <v>1</v>
      </c>
      <c r="H15" s="21">
        <v>7</v>
      </c>
    </row>
    <row r="16" spans="2:38" s="21" customFormat="1" ht="24" customHeight="1" x14ac:dyDescent="0.2"/>
    <row r="17" spans="2:17" s="21" customFormat="1" ht="24" customHeight="1" thickBot="1" x14ac:dyDescent="0.25">
      <c r="B17" s="230">
        <v>3</v>
      </c>
      <c r="C17" s="170" t="s">
        <v>22</v>
      </c>
      <c r="D17" s="44">
        <v>3</v>
      </c>
      <c r="E17" s="170" t="s">
        <v>22</v>
      </c>
      <c r="F17" s="131"/>
      <c r="G17" s="170" t="s">
        <v>22</v>
      </c>
      <c r="H17" s="44">
        <v>33</v>
      </c>
      <c r="J17" s="175" t="str">
        <f>IF(OR(D18=0, F17=0, H18=0), "Zapiši.", IF(AND(D18=D19, F17=F19, H18=H19), "OK.", "Popravi."))</f>
        <v>Zapiši.</v>
      </c>
      <c r="K17" s="175"/>
      <c r="L17" s="175"/>
      <c r="M17" s="175"/>
      <c r="N17" s="175"/>
      <c r="O17" s="175"/>
      <c r="P17" s="175"/>
      <c r="Q17" s="175"/>
    </row>
    <row r="18" spans="2:17" s="21" customFormat="1" ht="24" customHeight="1" x14ac:dyDescent="0.2">
      <c r="B18" s="230"/>
      <c r="C18" s="170"/>
      <c r="D18" s="132"/>
      <c r="E18" s="170"/>
      <c r="F18" s="69">
        <v>3</v>
      </c>
      <c r="G18" s="170"/>
      <c r="H18" s="132"/>
      <c r="J18" s="175"/>
      <c r="K18" s="175"/>
      <c r="L18" s="175"/>
      <c r="M18" s="175"/>
      <c r="N18" s="175"/>
      <c r="O18" s="175"/>
      <c r="P18" s="175"/>
      <c r="Q18" s="175"/>
    </row>
    <row r="19" spans="2:17" s="21" customFormat="1" ht="24" hidden="1" customHeight="1" x14ac:dyDescent="0.2">
      <c r="D19" s="21">
        <v>1</v>
      </c>
      <c r="F19" s="21">
        <v>9</v>
      </c>
      <c r="H19" s="21">
        <v>11</v>
      </c>
    </row>
    <row r="20" spans="2:17" s="21" customFormat="1" ht="24" customHeight="1" x14ac:dyDescent="0.2"/>
    <row r="21" spans="2:17" s="21" customFormat="1" ht="24" customHeight="1" x14ac:dyDescent="0.2"/>
    <row r="22" spans="2:17" s="21" customFormat="1" ht="24" customHeight="1" x14ac:dyDescent="0.4">
      <c r="B22" s="81" t="s">
        <v>97</v>
      </c>
    </row>
    <row r="23" spans="2:17" s="21" customFormat="1" ht="24" customHeight="1" x14ac:dyDescent="0.2"/>
    <row r="24" spans="2:17" s="21" customFormat="1" ht="24" customHeight="1" thickBot="1" x14ac:dyDescent="0.25">
      <c r="B24" s="44">
        <v>4</v>
      </c>
      <c r="C24" s="170" t="s">
        <v>22</v>
      </c>
      <c r="D24" s="44">
        <v>12</v>
      </c>
      <c r="E24" s="170" t="s">
        <v>22</v>
      </c>
      <c r="F24" s="131"/>
      <c r="G24" s="170" t="s">
        <v>22</v>
      </c>
      <c r="H24" s="44">
        <v>28</v>
      </c>
      <c r="J24" s="175" t="str">
        <f>IF(OR(D25=0, F24=0, H25=0), "Zapiši.", IF(AND(D25=D26, F24=F26, H25=H26), "OK.", "Popravi."))</f>
        <v>Zapiši.</v>
      </c>
      <c r="K24" s="175"/>
      <c r="L24" s="175"/>
      <c r="M24" s="175"/>
      <c r="N24" s="175"/>
      <c r="O24" s="175"/>
      <c r="P24" s="175"/>
      <c r="Q24" s="175"/>
    </row>
    <row r="25" spans="2:17" s="21" customFormat="1" ht="24" customHeight="1" x14ac:dyDescent="0.2">
      <c r="B25" s="69">
        <v>7</v>
      </c>
      <c r="C25" s="170"/>
      <c r="D25" s="132"/>
      <c r="E25" s="170"/>
      <c r="F25" s="69">
        <v>14</v>
      </c>
      <c r="G25" s="170"/>
      <c r="H25" s="132"/>
      <c r="J25" s="175"/>
      <c r="K25" s="175"/>
      <c r="L25" s="175"/>
      <c r="M25" s="175"/>
      <c r="N25" s="175"/>
      <c r="O25" s="175"/>
      <c r="P25" s="175"/>
      <c r="Q25" s="175"/>
    </row>
    <row r="26" spans="2:17" s="21" customFormat="1" ht="24" hidden="1" customHeight="1" x14ac:dyDescent="0.2">
      <c r="D26" s="21">
        <v>21</v>
      </c>
      <c r="F26" s="21">
        <v>8</v>
      </c>
      <c r="H26" s="21">
        <v>49</v>
      </c>
    </row>
    <row r="27" spans="2:17" s="21" customFormat="1" ht="24" customHeight="1" x14ac:dyDescent="0.2"/>
    <row r="28" spans="2:17" s="21" customFormat="1" ht="24" customHeight="1" x14ac:dyDescent="0.2"/>
    <row r="29" spans="2:17" s="21" customFormat="1" ht="24" customHeight="1" x14ac:dyDescent="0.4">
      <c r="B29" s="81" t="s">
        <v>140</v>
      </c>
    </row>
    <row r="30" spans="2:17" s="21" customFormat="1" ht="24" customHeight="1" x14ac:dyDescent="0.2"/>
    <row r="31" spans="2:17" s="21" customFormat="1" ht="24" customHeight="1" thickBot="1" x14ac:dyDescent="0.25">
      <c r="B31" s="44">
        <v>3</v>
      </c>
      <c r="C31" s="170" t="s">
        <v>22</v>
      </c>
      <c r="D31" s="44">
        <v>12</v>
      </c>
      <c r="E31" s="170" t="s">
        <v>22</v>
      </c>
      <c r="F31" s="131"/>
      <c r="G31" s="170" t="s">
        <v>22</v>
      </c>
      <c r="H31" s="44">
        <v>75</v>
      </c>
      <c r="J31" s="175" t="str">
        <f>IF(OR(D32=0, F31=0, H32=0), "Zapiši.", IF(AND(D32=D33, F31=F33, H32=H33), "OK.", "Popravi."))</f>
        <v>Zapiši.</v>
      </c>
      <c r="K31" s="175"/>
      <c r="L31" s="175"/>
      <c r="M31" s="175"/>
      <c r="N31" s="175"/>
      <c r="O31" s="175"/>
      <c r="P31" s="175"/>
      <c r="Q31" s="175"/>
    </row>
    <row r="32" spans="2:17" s="21" customFormat="1" ht="24" customHeight="1" x14ac:dyDescent="0.2">
      <c r="B32" s="69">
        <v>6</v>
      </c>
      <c r="C32" s="170"/>
      <c r="D32" s="132"/>
      <c r="E32" s="170"/>
      <c r="F32" s="69">
        <v>2</v>
      </c>
      <c r="G32" s="170"/>
      <c r="H32" s="132"/>
      <c r="J32" s="175"/>
      <c r="K32" s="175"/>
      <c r="L32" s="175"/>
      <c r="M32" s="175"/>
      <c r="N32" s="175"/>
      <c r="O32" s="175"/>
      <c r="P32" s="175"/>
      <c r="Q32" s="175"/>
    </row>
    <row r="33" spans="4:8" s="21" customFormat="1" ht="24" hidden="1" customHeight="1" x14ac:dyDescent="0.2">
      <c r="D33" s="21">
        <v>24</v>
      </c>
      <c r="F33" s="21">
        <v>1</v>
      </c>
      <c r="H33" s="21">
        <v>150</v>
      </c>
    </row>
    <row r="34" spans="4:8" s="21" customFormat="1" ht="24" customHeight="1" x14ac:dyDescent="0.2"/>
    <row r="35" spans="4:8" s="21" customFormat="1" ht="24" customHeight="1" x14ac:dyDescent="0.2"/>
    <row r="36" spans="4:8" s="21" customFormat="1" ht="24" customHeight="1" x14ac:dyDescent="0.2"/>
    <row r="37" spans="4:8" s="21" customFormat="1" ht="24" customHeight="1" x14ac:dyDescent="0.2"/>
    <row r="38" spans="4:8" s="21" customFormat="1" ht="24" customHeight="1" x14ac:dyDescent="0.2"/>
    <row r="39" spans="4:8" s="21" customFormat="1" ht="24" customHeight="1" x14ac:dyDescent="0.2"/>
    <row r="40" spans="4:8" s="21" customFormat="1" ht="24" customHeight="1" x14ac:dyDescent="0.2"/>
    <row r="41" spans="4:8" s="21" customFormat="1" ht="24" customHeight="1" x14ac:dyDescent="0.2"/>
    <row r="42" spans="4:8" s="21" customFormat="1" ht="24" customHeight="1" x14ac:dyDescent="0.2"/>
    <row r="43" spans="4:8" s="21" customFormat="1" ht="24" customHeight="1" x14ac:dyDescent="0.2"/>
    <row r="44" spans="4:8" s="21" customFormat="1" ht="24" customHeight="1" x14ac:dyDescent="0.2"/>
    <row r="45" spans="4:8" s="21" customFormat="1" ht="24" customHeight="1" x14ac:dyDescent="0.2"/>
    <row r="46" spans="4:8" s="21" customFormat="1" ht="24" customHeight="1" x14ac:dyDescent="0.2"/>
    <row r="47" spans="4:8" s="21" customFormat="1" ht="24" customHeight="1" x14ac:dyDescent="0.2"/>
    <row r="48" spans="4:8" s="21" customFormat="1" ht="24" customHeight="1" x14ac:dyDescent="0.2"/>
    <row r="49" s="21" customFormat="1" ht="24" customHeight="1" x14ac:dyDescent="0.2"/>
    <row r="50" s="21" customFormat="1" ht="24" customHeight="1" x14ac:dyDescent="0.2"/>
    <row r="51" s="21" customFormat="1" ht="24" customHeight="1" x14ac:dyDescent="0.2"/>
    <row r="52" s="21" customFormat="1" ht="24" customHeight="1" x14ac:dyDescent="0.2"/>
    <row r="53" s="21" customFormat="1" ht="24" customHeight="1" x14ac:dyDescent="0.2"/>
    <row r="54" s="21" customFormat="1" ht="24" customHeight="1" x14ac:dyDescent="0.2"/>
    <row r="55" s="21" customFormat="1" ht="24" customHeight="1" x14ac:dyDescent="0.2"/>
    <row r="56" s="21" customFormat="1" ht="24" customHeight="1" x14ac:dyDescent="0.2"/>
  </sheetData>
  <sheetProtection sheet="1" objects="1" scenarios="1"/>
  <mergeCells count="23">
    <mergeCell ref="J9:Q10"/>
    <mergeCell ref="C9:C10"/>
    <mergeCell ref="E9:E10"/>
    <mergeCell ref="G9:G10"/>
    <mergeCell ref="B9:B10"/>
    <mergeCell ref="J13:Q14"/>
    <mergeCell ref="C31:C32"/>
    <mergeCell ref="E31:E32"/>
    <mergeCell ref="G31:G32"/>
    <mergeCell ref="J31:Q32"/>
    <mergeCell ref="J17:Q18"/>
    <mergeCell ref="J24:Q25"/>
    <mergeCell ref="C17:C18"/>
    <mergeCell ref="E17:E18"/>
    <mergeCell ref="G17:G18"/>
    <mergeCell ref="C24:C25"/>
    <mergeCell ref="E24:E25"/>
    <mergeCell ref="G24:G25"/>
    <mergeCell ref="B13:B14"/>
    <mergeCell ref="C13:C14"/>
    <mergeCell ref="E13:E14"/>
    <mergeCell ref="G13:G14"/>
    <mergeCell ref="B17:B18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AL67"/>
  <sheetViews>
    <sheetView showGridLines="0" showRowColHeaders="0" workbookViewId="0">
      <selection activeCell="H9" sqref="H9:H10"/>
    </sheetView>
  </sheetViews>
  <sheetFormatPr defaultRowHeight="12.75" x14ac:dyDescent="0.2"/>
  <cols>
    <col min="2" max="2" width="5.7109375" customWidth="1"/>
    <col min="3" max="7" width="4.5703125" customWidth="1"/>
    <col min="8" max="8" width="7" customWidth="1"/>
    <col min="9" max="38" width="4.5703125" customWidth="1"/>
  </cols>
  <sheetData>
    <row r="2" spans="2:38" ht="18" x14ac:dyDescent="0.25">
      <c r="B2" s="28" t="s">
        <v>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15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2:38" ht="15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2:38" ht="15.75" x14ac:dyDescent="0.25">
      <c r="B5" s="34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2:38" ht="15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38" ht="26.25" x14ac:dyDescent="0.4">
      <c r="B7" s="81" t="s">
        <v>134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2:38" x14ac:dyDescent="0.2">
      <c r="B8" s="73"/>
    </row>
    <row r="9" spans="2:38" s="21" customFormat="1" ht="24" customHeight="1" thickBot="1" x14ac:dyDescent="0.25">
      <c r="B9" s="44" t="s">
        <v>27</v>
      </c>
      <c r="C9" s="170" t="s">
        <v>22</v>
      </c>
      <c r="D9" s="170">
        <v>4</v>
      </c>
      <c r="F9" s="170" t="s">
        <v>27</v>
      </c>
      <c r="G9" s="170" t="s">
        <v>22</v>
      </c>
      <c r="H9" s="231"/>
      <c r="J9" s="175" t="str">
        <f>IF(H9=0, "Zapiši.", IF(H9=H11, "OK.", "Popravi."))</f>
        <v>Zapiši.</v>
      </c>
      <c r="K9" s="175"/>
      <c r="L9" s="175"/>
      <c r="M9" s="175"/>
      <c r="N9" s="175"/>
      <c r="O9" s="175"/>
      <c r="P9" s="175"/>
      <c r="Q9" s="175"/>
    </row>
    <row r="10" spans="2:38" s="21" customFormat="1" ht="24" customHeight="1" x14ac:dyDescent="0.2">
      <c r="B10" s="69">
        <v>4</v>
      </c>
      <c r="C10" s="170"/>
      <c r="D10" s="170"/>
      <c r="F10" s="170"/>
      <c r="G10" s="170"/>
      <c r="H10" s="231"/>
      <c r="J10" s="175"/>
      <c r="K10" s="175"/>
      <c r="L10" s="175"/>
      <c r="M10" s="175"/>
      <c r="N10" s="175"/>
      <c r="O10" s="175"/>
      <c r="P10" s="175"/>
      <c r="Q10" s="175"/>
    </row>
    <row r="11" spans="2:38" s="21" customFormat="1" ht="24" hidden="1" customHeight="1" x14ac:dyDescent="0.2">
      <c r="H11" s="21">
        <v>16</v>
      </c>
    </row>
    <row r="12" spans="2:38" s="21" customFormat="1" ht="24" customHeight="1" x14ac:dyDescent="0.2"/>
    <row r="13" spans="2:38" s="21" customFormat="1" ht="24" customHeight="1" thickBot="1" x14ac:dyDescent="0.25">
      <c r="B13" s="44">
        <v>100</v>
      </c>
      <c r="C13" s="170" t="s">
        <v>22</v>
      </c>
      <c r="D13" s="170">
        <v>4</v>
      </c>
      <c r="F13" s="170" t="s">
        <v>28</v>
      </c>
      <c r="G13" s="170" t="s">
        <v>22</v>
      </c>
      <c r="H13" s="231"/>
      <c r="J13" s="175" t="str">
        <f>IF(H13=0, "Zapiši.", IF(H13=H15, "OK.", "Popravi."))</f>
        <v>Zapiši.</v>
      </c>
      <c r="K13" s="175"/>
      <c r="L13" s="175"/>
      <c r="M13" s="175"/>
      <c r="N13" s="175"/>
      <c r="O13" s="175"/>
      <c r="P13" s="175"/>
      <c r="Q13" s="175"/>
    </row>
    <row r="14" spans="2:38" s="21" customFormat="1" ht="24" customHeight="1" x14ac:dyDescent="0.2">
      <c r="B14" s="69" t="s">
        <v>28</v>
      </c>
      <c r="C14" s="170"/>
      <c r="D14" s="170"/>
      <c r="F14" s="170"/>
      <c r="G14" s="170"/>
      <c r="H14" s="231"/>
      <c r="J14" s="175"/>
      <c r="K14" s="175"/>
      <c r="L14" s="175"/>
      <c r="M14" s="175"/>
      <c r="N14" s="175"/>
      <c r="O14" s="175"/>
      <c r="P14" s="175"/>
      <c r="Q14" s="175"/>
    </row>
    <row r="15" spans="2:38" s="21" customFormat="1" ht="24" hidden="1" customHeight="1" x14ac:dyDescent="0.2">
      <c r="H15" s="21">
        <v>25</v>
      </c>
    </row>
    <row r="16" spans="2:38" s="21" customFormat="1" ht="24" customHeight="1" x14ac:dyDescent="0.2"/>
    <row r="17" spans="2:18" s="21" customFormat="1" ht="24" customHeight="1" x14ac:dyDescent="0.2"/>
    <row r="18" spans="2:18" s="21" customFormat="1" ht="24" customHeight="1" x14ac:dyDescent="0.4">
      <c r="B18" s="81" t="s">
        <v>141</v>
      </c>
    </row>
    <row r="19" spans="2:18" s="21" customFormat="1" ht="24" customHeight="1" x14ac:dyDescent="0.2"/>
    <row r="20" spans="2:18" s="21" customFormat="1" ht="24" customHeight="1" thickBot="1" x14ac:dyDescent="0.25">
      <c r="B20" s="44">
        <v>7</v>
      </c>
      <c r="C20" s="170" t="s">
        <v>64</v>
      </c>
      <c r="D20" s="170">
        <v>2</v>
      </c>
      <c r="F20" s="170" t="s">
        <v>28</v>
      </c>
      <c r="G20" s="170" t="s">
        <v>22</v>
      </c>
      <c r="H20" s="231"/>
      <c r="J20" s="175" t="str">
        <f>IF(H20=0, "Zapiši.", IF(H20&gt;3, "OK.", "Popravi."))</f>
        <v>Zapiši.</v>
      </c>
      <c r="K20" s="175"/>
      <c r="L20" s="175"/>
      <c r="M20" s="175"/>
      <c r="N20" s="175"/>
      <c r="O20" s="175"/>
      <c r="P20" s="175"/>
      <c r="Q20" s="175"/>
    </row>
    <row r="21" spans="2:18" s="21" customFormat="1" ht="24" customHeight="1" x14ac:dyDescent="0.2">
      <c r="B21" s="69" t="s">
        <v>28</v>
      </c>
      <c r="C21" s="170"/>
      <c r="D21" s="170"/>
      <c r="F21" s="170"/>
      <c r="G21" s="170"/>
      <c r="H21" s="231"/>
      <c r="J21" s="175"/>
      <c r="K21" s="175"/>
      <c r="L21" s="175"/>
      <c r="M21" s="175"/>
      <c r="N21" s="175"/>
      <c r="O21" s="175"/>
      <c r="P21" s="175"/>
      <c r="Q21" s="175"/>
    </row>
    <row r="22" spans="2:18" s="21" customFormat="1" ht="24" customHeight="1" x14ac:dyDescent="0.2"/>
    <row r="23" spans="2:18" s="21" customFormat="1" ht="24" customHeight="1" thickBot="1" x14ac:dyDescent="0.25">
      <c r="B23" s="44">
        <v>12</v>
      </c>
      <c r="C23" s="170" t="s">
        <v>65</v>
      </c>
      <c r="D23" s="170">
        <v>3</v>
      </c>
      <c r="F23" s="170" t="s">
        <v>29</v>
      </c>
      <c r="G23" s="170" t="s">
        <v>22</v>
      </c>
      <c r="H23" s="231"/>
      <c r="J23" s="175" t="str">
        <f>IF(H23=0, "Zapiši.", IF(H23&lt;4, "OK.", "Popravi."))</f>
        <v>Zapiši.</v>
      </c>
      <c r="K23" s="175"/>
      <c r="L23" s="175"/>
      <c r="M23" s="175"/>
      <c r="N23" s="175"/>
      <c r="O23" s="175"/>
      <c r="P23" s="175"/>
      <c r="Q23" s="175"/>
    </row>
    <row r="24" spans="2:18" s="21" customFormat="1" ht="24" customHeight="1" x14ac:dyDescent="0.2">
      <c r="B24" s="69" t="s">
        <v>29</v>
      </c>
      <c r="C24" s="170"/>
      <c r="D24" s="170"/>
      <c r="F24" s="170"/>
      <c r="G24" s="170"/>
      <c r="H24" s="231"/>
      <c r="J24" s="175"/>
      <c r="K24" s="175"/>
      <c r="L24" s="175"/>
      <c r="M24" s="175"/>
      <c r="N24" s="175"/>
      <c r="O24" s="175"/>
      <c r="P24" s="175"/>
      <c r="Q24" s="175"/>
    </row>
    <row r="25" spans="2:18" s="21" customFormat="1" ht="24" customHeight="1" x14ac:dyDescent="0.2"/>
    <row r="26" spans="2:18" s="21" customFormat="1" ht="24" customHeight="1" thickBot="1" x14ac:dyDescent="0.3">
      <c r="B26" s="232" t="s">
        <v>66</v>
      </c>
      <c r="C26" s="232"/>
      <c r="D26" s="170" t="s">
        <v>22</v>
      </c>
      <c r="E26" s="44">
        <v>24</v>
      </c>
      <c r="G26" s="170"/>
      <c r="H26" s="170" t="s">
        <v>67</v>
      </c>
      <c r="I26" s="231"/>
      <c r="K26" s="175" t="str">
        <f>IF(I26=0, "Zapiši.", IF(I26=I28, "OK.", "Popravi."))</f>
        <v>Zapiši.</v>
      </c>
      <c r="L26" s="175"/>
      <c r="M26" s="175"/>
      <c r="N26" s="175"/>
      <c r="O26" s="175"/>
      <c r="P26" s="175"/>
      <c r="Q26" s="175"/>
      <c r="R26" s="175"/>
    </row>
    <row r="27" spans="2:18" s="21" customFormat="1" ht="24" customHeight="1" x14ac:dyDescent="0.25">
      <c r="B27" s="233">
        <v>5</v>
      </c>
      <c r="C27" s="233"/>
      <c r="D27" s="170"/>
      <c r="E27" s="69">
        <v>20</v>
      </c>
      <c r="G27" s="170"/>
      <c r="H27" s="170"/>
      <c r="I27" s="231"/>
      <c r="K27" s="175"/>
      <c r="L27" s="175"/>
      <c r="M27" s="175"/>
      <c r="N27" s="175"/>
      <c r="O27" s="175"/>
      <c r="P27" s="175"/>
      <c r="Q27" s="175"/>
      <c r="R27" s="175"/>
    </row>
    <row r="28" spans="2:18" s="21" customFormat="1" ht="24" hidden="1" customHeight="1" x14ac:dyDescent="0.2">
      <c r="I28" s="21">
        <v>4</v>
      </c>
    </row>
    <row r="29" spans="2:18" s="21" customFormat="1" ht="24" customHeight="1" x14ac:dyDescent="0.2"/>
    <row r="30" spans="2:18" s="21" customFormat="1" ht="24" customHeight="1" x14ac:dyDescent="0.2"/>
    <row r="31" spans="2:18" s="21" customFormat="1" ht="24" customHeight="1" x14ac:dyDescent="0.2"/>
    <row r="32" spans="2:18" s="21" customFormat="1" ht="24" customHeight="1" x14ac:dyDescent="0.2"/>
    <row r="33" s="21" customFormat="1" ht="24" customHeight="1" x14ac:dyDescent="0.2"/>
    <row r="34" s="21" customFormat="1" ht="24" customHeight="1" x14ac:dyDescent="0.2"/>
    <row r="35" s="21" customFormat="1" ht="24" customHeight="1" x14ac:dyDescent="0.2"/>
    <row r="36" s="21" customFormat="1" ht="24" customHeight="1" x14ac:dyDescent="0.2"/>
    <row r="37" s="21" customFormat="1" ht="24" customHeight="1" x14ac:dyDescent="0.2"/>
    <row r="38" s="21" customFormat="1" ht="24" customHeight="1" x14ac:dyDescent="0.2"/>
    <row r="39" s="21" customFormat="1" ht="24" customHeight="1" x14ac:dyDescent="0.2"/>
    <row r="40" s="21" customFormat="1" ht="24" customHeight="1" x14ac:dyDescent="0.2"/>
    <row r="41" s="21" customFormat="1" ht="24" customHeight="1" x14ac:dyDescent="0.2"/>
    <row r="42" s="21" customFormat="1" ht="24" customHeight="1" x14ac:dyDescent="0.2"/>
    <row r="43" s="21" customFormat="1" ht="24" customHeight="1" x14ac:dyDescent="0.2"/>
    <row r="44" s="21" customFormat="1" ht="24" customHeight="1" x14ac:dyDescent="0.2"/>
    <row r="45" s="21" customFormat="1" ht="24" customHeight="1" x14ac:dyDescent="0.2"/>
    <row r="46" s="21" customFormat="1" ht="24" customHeight="1" x14ac:dyDescent="0.2"/>
    <row r="47" s="21" customFormat="1" ht="24" customHeight="1" x14ac:dyDescent="0.2"/>
    <row r="48" s="21" customFormat="1" ht="24" customHeight="1" x14ac:dyDescent="0.2"/>
    <row r="49" s="21" customFormat="1" ht="24" customHeight="1" x14ac:dyDescent="0.2"/>
    <row r="50" s="21" customFormat="1" ht="24" customHeight="1" x14ac:dyDescent="0.2"/>
    <row r="51" s="21" customFormat="1" ht="24" customHeight="1" x14ac:dyDescent="0.2"/>
    <row r="52" s="21" customFormat="1" ht="24" customHeight="1" x14ac:dyDescent="0.2"/>
    <row r="53" s="21" customFormat="1" ht="24" customHeight="1" x14ac:dyDescent="0.2"/>
    <row r="54" s="21" customFormat="1" ht="24" customHeight="1" x14ac:dyDescent="0.2"/>
    <row r="55" s="21" customFormat="1" ht="24" customHeight="1" x14ac:dyDescent="0.2"/>
    <row r="56" s="21" customFormat="1" ht="24" customHeight="1" x14ac:dyDescent="0.2"/>
    <row r="57" s="21" customFormat="1" ht="24" customHeight="1" x14ac:dyDescent="0.2"/>
    <row r="58" s="21" customFormat="1" ht="24" customHeight="1" x14ac:dyDescent="0.2"/>
    <row r="59" s="21" customFormat="1" ht="24" customHeight="1" x14ac:dyDescent="0.2"/>
    <row r="60" s="21" customFormat="1" ht="24" customHeight="1" x14ac:dyDescent="0.2"/>
    <row r="61" s="21" customFormat="1" ht="24" customHeight="1" x14ac:dyDescent="0.2"/>
    <row r="62" s="21" customFormat="1" ht="24" customHeight="1" x14ac:dyDescent="0.2"/>
    <row r="63" s="21" customFormat="1" ht="24" customHeight="1" x14ac:dyDescent="0.2"/>
    <row r="64" s="21" customFormat="1" ht="24" customHeight="1" x14ac:dyDescent="0.2"/>
    <row r="65" s="21" customFormat="1" ht="24" customHeight="1" x14ac:dyDescent="0.2"/>
    <row r="66" s="21" customFormat="1" ht="24" customHeight="1" x14ac:dyDescent="0.2"/>
    <row r="67" s="21" customFormat="1" ht="24" customHeight="1" x14ac:dyDescent="0.2"/>
  </sheetData>
  <sheetProtection sheet="1" objects="1" scenarios="1"/>
  <mergeCells count="31">
    <mergeCell ref="H26:H27"/>
    <mergeCell ref="K26:R27"/>
    <mergeCell ref="I26:I27"/>
    <mergeCell ref="B26:C26"/>
    <mergeCell ref="B27:C27"/>
    <mergeCell ref="D26:D27"/>
    <mergeCell ref="G26:G27"/>
    <mergeCell ref="J20:Q21"/>
    <mergeCell ref="C23:C24"/>
    <mergeCell ref="D23:D24"/>
    <mergeCell ref="F23:F24"/>
    <mergeCell ref="G23:G24"/>
    <mergeCell ref="H23:H24"/>
    <mergeCell ref="J23:Q24"/>
    <mergeCell ref="C20:C21"/>
    <mergeCell ref="D20:D21"/>
    <mergeCell ref="F20:F21"/>
    <mergeCell ref="G20:G21"/>
    <mergeCell ref="H20:H21"/>
    <mergeCell ref="H9:H10"/>
    <mergeCell ref="J9:Q10"/>
    <mergeCell ref="C13:C14"/>
    <mergeCell ref="D13:D14"/>
    <mergeCell ref="F13:F14"/>
    <mergeCell ref="G13:G14"/>
    <mergeCell ref="H13:H14"/>
    <mergeCell ref="J13:Q14"/>
    <mergeCell ref="C9:C10"/>
    <mergeCell ref="D9:D10"/>
    <mergeCell ref="F9:F10"/>
    <mergeCell ref="G9:G10"/>
  </mergeCells>
  <phoneticPr fontId="35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B2:W48"/>
  <sheetViews>
    <sheetView showGridLines="0" showRowColHeaders="0" workbookViewId="0"/>
  </sheetViews>
  <sheetFormatPr defaultRowHeight="12.75" x14ac:dyDescent="0.2"/>
  <cols>
    <col min="1" max="1" width="4.85546875" customWidth="1"/>
    <col min="2" max="2" width="5.5703125" customWidth="1"/>
    <col min="3" max="23" width="4.5703125" customWidth="1"/>
  </cols>
  <sheetData>
    <row r="2" spans="2:23" ht="20.25" x14ac:dyDescent="0.3">
      <c r="B2" s="43" t="s">
        <v>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4" spans="2:23" ht="15" x14ac:dyDescent="0.2">
      <c r="B4" s="29" t="s">
        <v>78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6" spans="2:23" ht="15.75" x14ac:dyDescent="0.25">
      <c r="B6" s="20" t="s">
        <v>40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23" s="21" customFormat="1" ht="15" customHeight="1" x14ac:dyDescent="0.2"/>
    <row r="9" spans="2:23" s="21" customFormat="1" ht="24" customHeight="1" thickBot="1" x14ac:dyDescent="0.25">
      <c r="C9" s="44">
        <v>9</v>
      </c>
      <c r="D9" s="170" t="s">
        <v>22</v>
      </c>
      <c r="E9" s="182"/>
      <c r="F9" s="123"/>
      <c r="H9" s="183" t="str">
        <f>IF(OR(F9=0,F10=0),"Dopolni.",IF(AND(E9=E11,F9=F11,F10=G11),"Pravilno!","Poskusi znova."))</f>
        <v>Dopolni.</v>
      </c>
      <c r="I9" s="183"/>
      <c r="J9" s="183"/>
      <c r="K9" s="183"/>
      <c r="L9" s="183"/>
      <c r="M9" s="183"/>
      <c r="N9" s="183"/>
      <c r="O9" s="183"/>
      <c r="P9" s="183"/>
      <c r="S9" s="34"/>
    </row>
    <row r="10" spans="2:23" s="21" customFormat="1" ht="24" customHeight="1" x14ac:dyDescent="0.2">
      <c r="C10" s="69">
        <v>4</v>
      </c>
      <c r="D10" s="170"/>
      <c r="E10" s="182"/>
      <c r="F10" s="124"/>
      <c r="G10" s="46"/>
      <c r="H10" s="183"/>
      <c r="I10" s="183"/>
      <c r="J10" s="183"/>
      <c r="K10" s="183"/>
      <c r="L10" s="183"/>
      <c r="M10" s="183"/>
      <c r="N10" s="183"/>
      <c r="O10" s="183"/>
      <c r="P10" s="183"/>
      <c r="S10" s="34"/>
    </row>
    <row r="11" spans="2:23" s="21" customFormat="1" ht="24" hidden="1" customHeight="1" x14ac:dyDescent="0.2">
      <c r="C11" s="54"/>
      <c r="D11" s="50"/>
      <c r="E11" s="37">
        <v>2</v>
      </c>
      <c r="F11" s="21">
        <v>1</v>
      </c>
      <c r="G11" s="21">
        <v>4</v>
      </c>
      <c r="I11" s="56"/>
      <c r="S11" s="34"/>
    </row>
    <row r="12" spans="2:23" s="21" customFormat="1" ht="24" customHeight="1" x14ac:dyDescent="0.2">
      <c r="S12" s="34"/>
    </row>
    <row r="13" spans="2:23" s="21" customFormat="1" ht="24" customHeight="1" thickBot="1" x14ac:dyDescent="0.25">
      <c r="C13" s="44">
        <v>35</v>
      </c>
      <c r="D13" s="170" t="s">
        <v>22</v>
      </c>
      <c r="E13" s="182"/>
      <c r="F13" s="123"/>
      <c r="H13" s="183" t="str">
        <f>IF(OR(F13=0,F14=0),"Dopolni.",IF(AND(E13=E15,F13=F15,F14=G15),"Pravilno!","Poskusi znova."))</f>
        <v>Dopolni.</v>
      </c>
      <c r="I13" s="183"/>
      <c r="J13" s="183"/>
      <c r="K13" s="183"/>
      <c r="L13" s="183"/>
      <c r="M13" s="183"/>
      <c r="N13" s="183"/>
      <c r="O13" s="183"/>
      <c r="P13" s="183"/>
      <c r="S13" s="34"/>
    </row>
    <row r="14" spans="2:23" ht="24" customHeight="1" x14ac:dyDescent="0.2">
      <c r="C14" s="69">
        <v>11</v>
      </c>
      <c r="D14" s="170"/>
      <c r="E14" s="182"/>
      <c r="F14" s="124"/>
      <c r="G14" s="46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2:23" hidden="1" x14ac:dyDescent="0.2">
      <c r="E15">
        <v>3</v>
      </c>
      <c r="F15">
        <v>2</v>
      </c>
      <c r="G15">
        <v>11</v>
      </c>
    </row>
    <row r="19" spans="2:23" s="21" customFormat="1" ht="24" customHeight="1" thickBot="1" x14ac:dyDescent="0.25">
      <c r="C19" s="44">
        <v>22</v>
      </c>
      <c r="D19" s="170" t="s">
        <v>22</v>
      </c>
      <c r="E19" s="182"/>
      <c r="F19" s="123"/>
      <c r="H19" s="183" t="str">
        <f>IF(OR(F19=0,F20=0),"Dopolni.",IF(AND(E19=E21,F19=F21,F20=G21),"Pravilno!","Poskusi znova."))</f>
        <v>Dopolni.</v>
      </c>
      <c r="I19" s="183"/>
      <c r="J19" s="183"/>
      <c r="K19" s="183"/>
      <c r="L19" s="183"/>
      <c r="M19" s="183"/>
      <c r="N19" s="183"/>
      <c r="O19" s="183"/>
      <c r="P19" s="183"/>
      <c r="S19" s="34"/>
    </row>
    <row r="20" spans="2:23" ht="24" customHeight="1" x14ac:dyDescent="0.2">
      <c r="C20" s="69">
        <v>5</v>
      </c>
      <c r="D20" s="170"/>
      <c r="E20" s="182"/>
      <c r="F20" s="124"/>
      <c r="G20" s="46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2:23" hidden="1" x14ac:dyDescent="0.2">
      <c r="E21">
        <v>4</v>
      </c>
      <c r="F21">
        <v>2</v>
      </c>
      <c r="G21">
        <v>5</v>
      </c>
    </row>
    <row r="24" spans="2:23" s="21" customFormat="1" ht="24" customHeight="1" thickBot="1" x14ac:dyDescent="0.25">
      <c r="C24" s="44">
        <v>85</v>
      </c>
      <c r="D24" s="170" t="s">
        <v>22</v>
      </c>
      <c r="E24" s="182"/>
      <c r="F24" s="123"/>
      <c r="H24" s="183" t="str">
        <f>IF(OR(F24=0,F25=0),"Dopolni.",IF(AND(E24=E26,F24=F26,F25=G26),"Pravilno!","Poskusi znova."))</f>
        <v>Dopolni.</v>
      </c>
      <c r="I24" s="183"/>
      <c r="J24" s="183"/>
      <c r="K24" s="183"/>
      <c r="L24" s="183"/>
      <c r="M24" s="183"/>
      <c r="N24" s="183"/>
      <c r="O24" s="183"/>
      <c r="P24" s="183"/>
      <c r="S24" s="34"/>
    </row>
    <row r="25" spans="2:23" ht="24" customHeight="1" x14ac:dyDescent="0.2">
      <c r="C25" s="69">
        <v>8</v>
      </c>
      <c r="D25" s="170"/>
      <c r="E25" s="182"/>
      <c r="F25" s="124"/>
      <c r="G25" s="46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2:23" hidden="1" x14ac:dyDescent="0.2">
      <c r="E26">
        <v>10</v>
      </c>
      <c r="F26">
        <v>5</v>
      </c>
      <c r="G26">
        <v>8</v>
      </c>
    </row>
    <row r="29" spans="2:23" ht="15.75" x14ac:dyDescent="0.25">
      <c r="B29" s="20" t="s">
        <v>52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2:23" ht="15" x14ac:dyDescent="0.2">
      <c r="B30" s="21"/>
    </row>
    <row r="31" spans="2:23" ht="15.75" x14ac:dyDescent="0.25">
      <c r="B31" s="29" t="s">
        <v>79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2:23" s="21" customFormat="1" ht="15" customHeight="1" x14ac:dyDescent="0.2"/>
    <row r="33" spans="2:19" s="21" customFormat="1" ht="24" customHeight="1" x14ac:dyDescent="0.2">
      <c r="S33" s="34"/>
    </row>
    <row r="34" spans="2:19" s="21" customFormat="1" ht="24" customHeight="1" thickBot="1" x14ac:dyDescent="0.25">
      <c r="B34" s="234">
        <v>2</v>
      </c>
      <c r="C34" s="44">
        <v>1</v>
      </c>
      <c r="D34" s="170" t="s">
        <v>22</v>
      </c>
      <c r="E34" s="123"/>
      <c r="G34" s="183" t="str">
        <f>IF(OR(E34=0,E35=0),"Dopolni.",IF(AND(E34=E36,E35=F36),"Pravilno!","Poskusi znova."))</f>
        <v>Dopolni.</v>
      </c>
      <c r="H34" s="183"/>
      <c r="I34" s="183"/>
      <c r="J34" s="183"/>
      <c r="K34" s="183"/>
      <c r="L34" s="183"/>
      <c r="M34" s="183"/>
      <c r="N34" s="183"/>
      <c r="O34" s="183"/>
      <c r="S34" s="34"/>
    </row>
    <row r="35" spans="2:19" s="21" customFormat="1" ht="24" customHeight="1" x14ac:dyDescent="0.2">
      <c r="B35" s="234"/>
      <c r="C35" s="69">
        <v>3</v>
      </c>
      <c r="D35" s="170"/>
      <c r="E35" s="124"/>
      <c r="G35" s="183"/>
      <c r="H35" s="183"/>
      <c r="I35" s="183"/>
      <c r="J35" s="183"/>
      <c r="K35" s="183"/>
      <c r="L35" s="183"/>
      <c r="M35" s="183"/>
      <c r="N35" s="183"/>
      <c r="O35" s="183"/>
      <c r="S35" s="34"/>
    </row>
    <row r="36" spans="2:19" s="21" customFormat="1" ht="24" hidden="1" customHeight="1" x14ac:dyDescent="0.2">
      <c r="E36" s="21">
        <v>7</v>
      </c>
      <c r="F36" s="21">
        <v>3</v>
      </c>
      <c r="S36" s="34"/>
    </row>
    <row r="37" spans="2:19" s="21" customFormat="1" ht="24" customHeight="1" x14ac:dyDescent="0.2">
      <c r="S37" s="34"/>
    </row>
    <row r="38" spans="2:19" s="21" customFormat="1" ht="24" customHeight="1" thickBot="1" x14ac:dyDescent="0.25">
      <c r="B38" s="234">
        <v>4</v>
      </c>
      <c r="C38" s="44">
        <v>5</v>
      </c>
      <c r="D38" s="170" t="s">
        <v>22</v>
      </c>
      <c r="E38" s="123"/>
      <c r="G38" s="183" t="str">
        <f>IF(OR(E38=0,E39=0),"Dopolni.",IF(AND(E38=E40,E39=F40),"Pravilno!","Poskusi znova."))</f>
        <v>Dopolni.</v>
      </c>
      <c r="H38" s="183"/>
      <c r="I38" s="183"/>
      <c r="J38" s="183"/>
      <c r="K38" s="183"/>
      <c r="L38" s="183"/>
      <c r="M38" s="183"/>
      <c r="N38" s="183"/>
      <c r="O38" s="183"/>
      <c r="S38" s="34"/>
    </row>
    <row r="39" spans="2:19" s="21" customFormat="1" ht="24" customHeight="1" x14ac:dyDescent="0.2">
      <c r="B39" s="234"/>
      <c r="C39" s="69">
        <v>6</v>
      </c>
      <c r="D39" s="170"/>
      <c r="E39" s="124"/>
      <c r="G39" s="183"/>
      <c r="H39" s="183"/>
      <c r="I39" s="183"/>
      <c r="J39" s="183"/>
      <c r="K39" s="183"/>
      <c r="L39" s="183"/>
      <c r="M39" s="183"/>
      <c r="N39" s="183"/>
      <c r="O39" s="183"/>
      <c r="S39" s="34"/>
    </row>
    <row r="40" spans="2:19" s="21" customFormat="1" ht="24" hidden="1" customHeight="1" x14ac:dyDescent="0.2">
      <c r="E40" s="21">
        <v>29</v>
      </c>
      <c r="F40" s="21">
        <v>6</v>
      </c>
      <c r="S40" s="34"/>
    </row>
    <row r="41" spans="2:19" s="21" customFormat="1" ht="24" customHeight="1" x14ac:dyDescent="0.2">
      <c r="S41" s="34"/>
    </row>
    <row r="42" spans="2:19" s="21" customFormat="1" ht="24" customHeight="1" thickBot="1" x14ac:dyDescent="0.25">
      <c r="B42" s="234">
        <v>10</v>
      </c>
      <c r="C42" s="44">
        <v>3</v>
      </c>
      <c r="D42" s="170" t="s">
        <v>22</v>
      </c>
      <c r="E42" s="123"/>
      <c r="G42" s="183" t="str">
        <f>IF(OR(E42=0,E43=0),"Dopolni.",IF(AND(E42=E44,E43=F44),"Pravilno!","Poskusi znova."))</f>
        <v>Dopolni.</v>
      </c>
      <c r="H42" s="183"/>
      <c r="I42" s="183"/>
      <c r="J42" s="183"/>
      <c r="K42" s="183"/>
      <c r="L42" s="183"/>
      <c r="M42" s="183"/>
      <c r="N42" s="183"/>
      <c r="O42" s="183"/>
      <c r="S42" s="34"/>
    </row>
    <row r="43" spans="2:19" s="21" customFormat="1" ht="24" customHeight="1" x14ac:dyDescent="0.2">
      <c r="B43" s="234"/>
      <c r="C43" s="69">
        <v>4</v>
      </c>
      <c r="D43" s="170"/>
      <c r="E43" s="124"/>
      <c r="G43" s="183"/>
      <c r="H43" s="183"/>
      <c r="I43" s="183"/>
      <c r="J43" s="183"/>
      <c r="K43" s="183"/>
      <c r="L43" s="183"/>
      <c r="M43" s="183"/>
      <c r="N43" s="183"/>
      <c r="O43" s="183"/>
      <c r="S43" s="34"/>
    </row>
    <row r="44" spans="2:19" s="21" customFormat="1" ht="24" hidden="1" customHeight="1" x14ac:dyDescent="0.2">
      <c r="E44" s="21">
        <v>43</v>
      </c>
      <c r="F44" s="21">
        <v>4</v>
      </c>
      <c r="S44" s="34"/>
    </row>
    <row r="45" spans="2:19" s="21" customFormat="1" ht="24" customHeight="1" x14ac:dyDescent="0.2">
      <c r="S45" s="34"/>
    </row>
    <row r="46" spans="2:19" s="21" customFormat="1" ht="24" customHeight="1" thickBot="1" x14ac:dyDescent="0.25">
      <c r="B46" s="234">
        <v>6</v>
      </c>
      <c r="C46" s="44">
        <v>2</v>
      </c>
      <c r="D46" s="170" t="s">
        <v>22</v>
      </c>
      <c r="E46" s="123"/>
      <c r="G46" s="183" t="str">
        <f>IF(OR(E46=0,E47=0),"Dopolni.",IF(AND(E46=E48,E47=F48),"Pravilno!","Poskusi znova."))</f>
        <v>Dopolni.</v>
      </c>
      <c r="H46" s="183"/>
      <c r="I46" s="183"/>
      <c r="J46" s="183"/>
      <c r="K46" s="183"/>
      <c r="L46" s="183"/>
      <c r="M46" s="183"/>
      <c r="N46" s="183"/>
      <c r="O46" s="183"/>
      <c r="S46" s="34"/>
    </row>
    <row r="47" spans="2:19" s="21" customFormat="1" ht="24" customHeight="1" x14ac:dyDescent="0.2">
      <c r="B47" s="234"/>
      <c r="C47" s="69">
        <v>5</v>
      </c>
      <c r="D47" s="170"/>
      <c r="E47" s="124"/>
      <c r="G47" s="183"/>
      <c r="H47" s="183"/>
      <c r="I47" s="183"/>
      <c r="J47" s="183"/>
      <c r="K47" s="183"/>
      <c r="L47" s="183"/>
      <c r="M47" s="183"/>
      <c r="N47" s="183"/>
      <c r="O47" s="183"/>
      <c r="S47" s="34"/>
    </row>
    <row r="48" spans="2:19" s="21" customFormat="1" ht="24" hidden="1" customHeight="1" x14ac:dyDescent="0.2">
      <c r="E48" s="21">
        <v>32</v>
      </c>
      <c r="F48" s="21">
        <v>5</v>
      </c>
      <c r="S48" s="34"/>
    </row>
  </sheetData>
  <sheetProtection sheet="1" objects="1" scenarios="1"/>
  <mergeCells count="24">
    <mergeCell ref="G38:O39"/>
    <mergeCell ref="D24:D25"/>
    <mergeCell ref="E24:E25"/>
    <mergeCell ref="B46:B47"/>
    <mergeCell ref="D46:D47"/>
    <mergeCell ref="G46:O47"/>
    <mergeCell ref="D13:D14"/>
    <mergeCell ref="E13:E14"/>
    <mergeCell ref="H13:P14"/>
    <mergeCell ref="H19:P20"/>
    <mergeCell ref="H24:P25"/>
    <mergeCell ref="B42:B43"/>
    <mergeCell ref="D42:D43"/>
    <mergeCell ref="G42:O43"/>
    <mergeCell ref="B34:B35"/>
    <mergeCell ref="D34:D35"/>
    <mergeCell ref="G34:O35"/>
    <mergeCell ref="B38:B39"/>
    <mergeCell ref="D38:D39"/>
    <mergeCell ref="D9:D10"/>
    <mergeCell ref="E9:E10"/>
    <mergeCell ref="H9:P10"/>
    <mergeCell ref="D19:D20"/>
    <mergeCell ref="E19:E20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W33"/>
  <sheetViews>
    <sheetView showGridLines="0" showRowColHeaders="0" workbookViewId="0">
      <selection activeCell="D9" sqref="D9"/>
    </sheetView>
  </sheetViews>
  <sheetFormatPr defaultRowHeight="12.75" x14ac:dyDescent="0.2"/>
  <cols>
    <col min="2" max="16" width="4.5703125" customWidth="1"/>
    <col min="17" max="17" width="5.7109375" customWidth="1"/>
    <col min="18" max="66" width="4.5703125" customWidth="1"/>
  </cols>
  <sheetData>
    <row r="1" spans="2:23" s="21" customFormat="1" ht="24" customHeight="1" x14ac:dyDescent="0.2"/>
    <row r="2" spans="2:23" s="21" customFormat="1" ht="24" customHeight="1" x14ac:dyDescent="0.25">
      <c r="B2" s="77" t="s">
        <v>80</v>
      </c>
    </row>
    <row r="3" spans="2:23" s="21" customFormat="1" ht="24" customHeight="1" x14ac:dyDescent="0.2"/>
    <row r="4" spans="2:23" s="21" customFormat="1" ht="24" customHeight="1" x14ac:dyDescent="0.2"/>
    <row r="5" spans="2:23" s="21" customFormat="1" ht="24" customHeight="1" x14ac:dyDescent="0.25">
      <c r="B5" s="20" t="s">
        <v>40</v>
      </c>
    </row>
    <row r="6" spans="2:23" s="21" customFormat="1" ht="24" customHeight="1" x14ac:dyDescent="0.2"/>
    <row r="7" spans="2:23" s="21" customFormat="1" ht="24" customHeight="1" x14ac:dyDescent="0.2">
      <c r="B7" s="34" t="s">
        <v>81</v>
      </c>
      <c r="O7" s="34" t="s">
        <v>82</v>
      </c>
    </row>
    <row r="8" spans="2:23" s="21" customFormat="1" ht="24" customHeight="1" x14ac:dyDescent="0.2"/>
    <row r="9" spans="2:23" s="21" customFormat="1" ht="24" customHeight="1" thickBot="1" x14ac:dyDescent="0.25">
      <c r="B9" s="44">
        <v>3</v>
      </c>
      <c r="C9" s="170" t="s">
        <v>22</v>
      </c>
      <c r="D9" s="127"/>
      <c r="F9" s="183" t="str">
        <f>IF(OR(D9=0,D10=0),"Dopolni.",IF(AND(D9=D11,D10=E11),"Pravilno!","Poskusi znova."))</f>
        <v>Dopolni.</v>
      </c>
      <c r="G9" s="183"/>
      <c r="H9" s="183"/>
      <c r="I9" s="183"/>
      <c r="J9" s="183"/>
      <c r="K9" s="46"/>
      <c r="L9" s="46"/>
      <c r="M9" s="46"/>
      <c r="N9" s="46"/>
      <c r="O9" s="44">
        <v>4</v>
      </c>
      <c r="P9" s="170" t="s">
        <v>22</v>
      </c>
      <c r="Q9" s="127"/>
      <c r="S9" s="183" t="str">
        <f>IF(OR(Q9=0,Q10=0),"Dopolni.",IF(AND(Q9=Q11,Q10=R11),"Pravilno!","Poskusi znova."))</f>
        <v>Dopolni.</v>
      </c>
      <c r="T9" s="183"/>
      <c r="U9" s="183"/>
      <c r="V9" s="183"/>
      <c r="W9" s="183"/>
    </row>
    <row r="10" spans="2:23" s="21" customFormat="1" ht="24" customHeight="1" x14ac:dyDescent="0.2">
      <c r="B10" s="69">
        <v>7</v>
      </c>
      <c r="C10" s="170"/>
      <c r="D10" s="128"/>
      <c r="F10" s="183"/>
      <c r="G10" s="183"/>
      <c r="H10" s="183"/>
      <c r="I10" s="183"/>
      <c r="J10" s="183"/>
      <c r="K10" s="46"/>
      <c r="L10" s="46"/>
      <c r="M10" s="46"/>
      <c r="N10" s="46"/>
      <c r="O10" s="69">
        <v>9</v>
      </c>
      <c r="P10" s="170"/>
      <c r="Q10" s="128"/>
      <c r="S10" s="183"/>
      <c r="T10" s="183"/>
      <c r="U10" s="183"/>
      <c r="V10" s="183"/>
      <c r="W10" s="183"/>
    </row>
    <row r="11" spans="2:23" s="21" customFormat="1" ht="24" hidden="1" customHeight="1" x14ac:dyDescent="0.2">
      <c r="D11" s="21">
        <v>15</v>
      </c>
      <c r="E11" s="21">
        <v>35</v>
      </c>
      <c r="Q11" s="21">
        <v>16</v>
      </c>
      <c r="R11" s="21">
        <v>36</v>
      </c>
    </row>
    <row r="12" spans="2:23" s="21" customFormat="1" ht="24" customHeight="1" x14ac:dyDescent="0.2"/>
    <row r="13" spans="2:23" s="21" customFormat="1" ht="24" customHeight="1" x14ac:dyDescent="0.2"/>
    <row r="14" spans="2:23" s="21" customFormat="1" ht="24" customHeight="1" x14ac:dyDescent="0.25">
      <c r="B14" s="20" t="s">
        <v>52</v>
      </c>
    </row>
    <row r="15" spans="2:23" s="21" customFormat="1" ht="24" customHeight="1" x14ac:dyDescent="0.2"/>
    <row r="16" spans="2:23" s="21" customFormat="1" ht="24" customHeight="1" x14ac:dyDescent="0.2">
      <c r="B16" s="34" t="s">
        <v>84</v>
      </c>
      <c r="O16" s="34" t="s">
        <v>83</v>
      </c>
    </row>
    <row r="17" spans="2:23" s="21" customFormat="1" ht="24" customHeight="1" x14ac:dyDescent="0.2"/>
    <row r="18" spans="2:23" s="21" customFormat="1" ht="24" customHeight="1" thickBot="1" x14ac:dyDescent="0.25">
      <c r="B18" s="44">
        <v>3</v>
      </c>
      <c r="C18" s="170" t="s">
        <v>22</v>
      </c>
      <c r="D18" s="127"/>
      <c r="F18" s="183" t="str">
        <f>IF(OR(D18=0,D19=0),"Dopolni.",IF(AND(D18=D20,D19=E20),"Pravilno!","Poskusi znova."))</f>
        <v>Dopolni.</v>
      </c>
      <c r="G18" s="183"/>
      <c r="H18" s="183"/>
      <c r="I18" s="183"/>
      <c r="J18" s="183"/>
      <c r="K18" s="46"/>
      <c r="L18" s="46"/>
      <c r="M18" s="46"/>
      <c r="N18" s="46"/>
      <c r="O18" s="44">
        <v>1</v>
      </c>
      <c r="P18" s="170" t="s">
        <v>22</v>
      </c>
      <c r="Q18" s="127"/>
      <c r="S18" s="183" t="str">
        <f>IF(OR(Q18=0,Q19=0),"Dopolni.",IF(AND(Q18=Q20,Q19=R20),"Pravilno!","Poskusi znova."))</f>
        <v>Dopolni.</v>
      </c>
      <c r="T18" s="183"/>
      <c r="U18" s="183"/>
      <c r="V18" s="183"/>
      <c r="W18" s="183"/>
    </row>
    <row r="19" spans="2:23" s="21" customFormat="1" ht="24" customHeight="1" x14ac:dyDescent="0.2">
      <c r="B19" s="69">
        <v>4</v>
      </c>
      <c r="C19" s="170"/>
      <c r="D19" s="128"/>
      <c r="F19" s="183"/>
      <c r="G19" s="183"/>
      <c r="H19" s="183"/>
      <c r="I19" s="183"/>
      <c r="J19" s="183"/>
      <c r="K19" s="46"/>
      <c r="L19" s="46"/>
      <c r="M19" s="46"/>
      <c r="N19" s="46"/>
      <c r="O19" s="69">
        <v>8</v>
      </c>
      <c r="P19" s="170"/>
      <c r="Q19" s="128"/>
      <c r="S19" s="183"/>
      <c r="T19" s="183"/>
      <c r="U19" s="183"/>
      <c r="V19" s="183"/>
      <c r="W19" s="183"/>
    </row>
    <row r="20" spans="2:23" s="21" customFormat="1" ht="24" hidden="1" customHeight="1" x14ac:dyDescent="0.2">
      <c r="D20" s="21">
        <v>9</v>
      </c>
      <c r="E20" s="21">
        <v>12</v>
      </c>
      <c r="Q20" s="21">
        <v>3</v>
      </c>
      <c r="R20" s="21">
        <v>24</v>
      </c>
    </row>
    <row r="21" spans="2:23" s="21" customFormat="1" ht="24" customHeight="1" x14ac:dyDescent="0.2"/>
    <row r="22" spans="2:23" s="21" customFormat="1" ht="24" customHeight="1" x14ac:dyDescent="0.2"/>
    <row r="23" spans="2:23" s="21" customFormat="1" ht="24" customHeight="1" x14ac:dyDescent="0.25">
      <c r="B23" s="20" t="s">
        <v>16</v>
      </c>
    </row>
    <row r="24" spans="2:23" s="21" customFormat="1" ht="24" customHeight="1" x14ac:dyDescent="0.2"/>
    <row r="25" spans="2:23" s="21" customFormat="1" ht="24" customHeight="1" x14ac:dyDescent="0.2">
      <c r="B25" s="34" t="s">
        <v>86</v>
      </c>
      <c r="O25" s="34" t="s">
        <v>85</v>
      </c>
    </row>
    <row r="26" spans="2:23" s="21" customFormat="1" ht="24" customHeight="1" x14ac:dyDescent="0.2"/>
    <row r="27" spans="2:23" s="21" customFormat="1" ht="24" customHeight="1" thickBot="1" x14ac:dyDescent="0.25">
      <c r="B27" s="44">
        <v>5</v>
      </c>
      <c r="C27" s="170" t="s">
        <v>22</v>
      </c>
      <c r="D27" s="127"/>
      <c r="F27" s="183" t="str">
        <f>IF(OR(D27=0,D28=0),"Dopolni.",IF(AND(D27=D29,D28=E29),"Pravilno!","Poskusi znova."))</f>
        <v>Dopolni.</v>
      </c>
      <c r="G27" s="183"/>
      <c r="H27" s="183"/>
      <c r="I27" s="183"/>
      <c r="J27" s="183"/>
      <c r="K27" s="46"/>
      <c r="L27" s="46"/>
      <c r="M27" s="46"/>
      <c r="N27" s="46"/>
      <c r="O27" s="44">
        <v>4</v>
      </c>
      <c r="P27" s="170" t="s">
        <v>22</v>
      </c>
      <c r="Q27" s="127"/>
      <c r="S27" s="183" t="str">
        <f>IF(OR(Q27=0,Q28=0),"Dopolni.",IF(AND(Q27=Q29,Q28=R29),"Pravilno!","Poskusi znova."))</f>
        <v>Dopolni.</v>
      </c>
      <c r="T27" s="183"/>
      <c r="U27" s="183"/>
      <c r="V27" s="183"/>
      <c r="W27" s="183"/>
    </row>
    <row r="28" spans="2:23" s="21" customFormat="1" ht="24" customHeight="1" x14ac:dyDescent="0.2">
      <c r="B28" s="69">
        <v>6</v>
      </c>
      <c r="C28" s="170"/>
      <c r="D28" s="128"/>
      <c r="F28" s="183"/>
      <c r="G28" s="183"/>
      <c r="H28" s="183"/>
      <c r="I28" s="183"/>
      <c r="J28" s="183"/>
      <c r="K28" s="46"/>
      <c r="L28" s="46"/>
      <c r="M28" s="46"/>
      <c r="N28" s="46"/>
      <c r="O28" s="69">
        <v>25</v>
      </c>
      <c r="P28" s="170"/>
      <c r="Q28" s="128"/>
      <c r="S28" s="183"/>
      <c r="T28" s="183"/>
      <c r="U28" s="183"/>
      <c r="V28" s="183"/>
      <c r="W28" s="183"/>
    </row>
    <row r="29" spans="2:23" s="21" customFormat="1" ht="24" hidden="1" customHeight="1" x14ac:dyDescent="0.2">
      <c r="D29" s="21">
        <v>15</v>
      </c>
      <c r="E29" s="21">
        <v>18</v>
      </c>
      <c r="Q29" s="21">
        <v>16</v>
      </c>
      <c r="R29" s="147">
        <v>100</v>
      </c>
    </row>
    <row r="30" spans="2:23" s="21" customFormat="1" ht="24" customHeight="1" x14ac:dyDescent="0.2"/>
    <row r="31" spans="2:23" s="21" customFormat="1" ht="24" customHeight="1" x14ac:dyDescent="0.2"/>
    <row r="32" spans="2:23" s="21" customFormat="1" ht="24" customHeight="1" x14ac:dyDescent="0.2"/>
    <row r="33" s="21" customFormat="1" ht="24" customHeight="1" x14ac:dyDescent="0.2"/>
  </sheetData>
  <sheetProtection sheet="1" objects="1" scenarios="1"/>
  <mergeCells count="12">
    <mergeCell ref="C9:C10"/>
    <mergeCell ref="F9:J10"/>
    <mergeCell ref="C27:C28"/>
    <mergeCell ref="F27:J28"/>
    <mergeCell ref="C18:C19"/>
    <mergeCell ref="F18:J19"/>
    <mergeCell ref="P18:P19"/>
    <mergeCell ref="S18:W19"/>
    <mergeCell ref="P27:P28"/>
    <mergeCell ref="S27:W28"/>
    <mergeCell ref="P9:P10"/>
    <mergeCell ref="S9:W10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1:W44"/>
  <sheetViews>
    <sheetView showGridLines="0" showRowColHeaders="0" workbookViewId="0">
      <selection activeCell="D8" sqref="D8"/>
    </sheetView>
  </sheetViews>
  <sheetFormatPr defaultRowHeight="12.75" x14ac:dyDescent="0.2"/>
  <cols>
    <col min="2" max="16" width="4.5703125" customWidth="1"/>
    <col min="17" max="17" width="5.7109375" customWidth="1"/>
    <col min="18" max="66" width="4.5703125" customWidth="1"/>
  </cols>
  <sheetData>
    <row r="1" spans="2:23" s="21" customFormat="1" ht="24" customHeight="1" x14ac:dyDescent="0.2"/>
    <row r="2" spans="2:23" s="21" customFormat="1" ht="24" customHeight="1" x14ac:dyDescent="0.25">
      <c r="B2" s="77" t="s">
        <v>80</v>
      </c>
    </row>
    <row r="3" spans="2:23" s="21" customFormat="1" ht="24" customHeight="1" x14ac:dyDescent="0.2"/>
    <row r="4" spans="2:23" s="21" customFormat="1" ht="24" customHeight="1" x14ac:dyDescent="0.2">
      <c r="B4" s="34" t="s">
        <v>87</v>
      </c>
    </row>
    <row r="5" spans="2:23" s="21" customFormat="1" ht="24" customHeight="1" x14ac:dyDescent="0.2"/>
    <row r="6" spans="2:23" s="21" customFormat="1" ht="24" customHeight="1" x14ac:dyDescent="0.25">
      <c r="B6" s="20" t="s">
        <v>40</v>
      </c>
    </row>
    <row r="7" spans="2:23" s="21" customFormat="1" ht="24" customHeight="1" x14ac:dyDescent="0.2">
      <c r="O7" s="78"/>
      <c r="P7" s="6"/>
      <c r="Q7" s="6"/>
      <c r="R7" s="6"/>
      <c r="S7" s="6"/>
      <c r="T7" s="6"/>
      <c r="U7" s="6"/>
      <c r="V7" s="6"/>
      <c r="W7" s="6"/>
    </row>
    <row r="8" spans="2:23" s="21" customFormat="1" ht="24" customHeight="1" thickBot="1" x14ac:dyDescent="0.25">
      <c r="B8" s="44">
        <v>1</v>
      </c>
      <c r="C8" s="170" t="s">
        <v>22</v>
      </c>
      <c r="D8" s="127"/>
      <c r="F8" s="46"/>
      <c r="G8" s="46"/>
      <c r="H8" s="46"/>
      <c r="I8" s="46"/>
      <c r="J8" s="46"/>
      <c r="K8" s="46"/>
      <c r="L8" s="46"/>
      <c r="M8" s="46"/>
      <c r="N8" s="46"/>
      <c r="O8" s="79"/>
      <c r="P8" s="173"/>
      <c r="Q8" s="37"/>
      <c r="R8" s="6"/>
      <c r="S8" s="235"/>
      <c r="T8" s="235"/>
      <c r="U8" s="235"/>
      <c r="V8" s="235"/>
      <c r="W8" s="235"/>
    </row>
    <row r="9" spans="2:23" s="21" customFormat="1" ht="24" customHeight="1" x14ac:dyDescent="0.2">
      <c r="B9" s="69">
        <v>5</v>
      </c>
      <c r="C9" s="170"/>
      <c r="D9" s="128"/>
      <c r="F9" s="46"/>
      <c r="G9" s="46"/>
      <c r="H9" s="46"/>
      <c r="I9" s="46"/>
      <c r="J9" s="46"/>
      <c r="K9" s="46"/>
      <c r="L9" s="46"/>
      <c r="M9" s="46"/>
      <c r="N9" s="46"/>
      <c r="O9" s="79"/>
      <c r="P9" s="173"/>
      <c r="Q9" s="37"/>
      <c r="R9" s="6"/>
      <c r="S9" s="235"/>
      <c r="T9" s="235"/>
      <c r="U9" s="235"/>
      <c r="V9" s="235"/>
      <c r="W9" s="235"/>
    </row>
    <row r="10" spans="2:23" s="21" customFormat="1" ht="24" hidden="1" customHeight="1" x14ac:dyDescent="0.2">
      <c r="D10" s="21">
        <v>4</v>
      </c>
      <c r="E10" s="21">
        <v>20</v>
      </c>
      <c r="F10" s="68"/>
      <c r="G10" s="68"/>
      <c r="H10" s="68"/>
      <c r="I10" s="68"/>
      <c r="J10" s="68"/>
      <c r="O10" s="6"/>
      <c r="P10" s="6"/>
      <c r="Q10" s="6"/>
      <c r="R10" s="6"/>
      <c r="S10" s="6"/>
      <c r="T10" s="6"/>
      <c r="U10" s="6"/>
      <c r="V10" s="6"/>
      <c r="W10" s="6"/>
    </row>
    <row r="11" spans="2:23" s="21" customFormat="1" ht="24" customHeight="1" x14ac:dyDescent="0.2">
      <c r="F11" s="80" t="str">
        <f>IF(OR(D8=0,D9=0,D12=0,D13=0), "Razširi ulomka na skupni imenovalec.", IF(AND(D8=D10, D9=E10, D12=D14, D13=E10), "Pravilno!", "Poskusi znova."))</f>
        <v>Razširi ulomka na skupni imenovalec.</v>
      </c>
      <c r="G11" s="68"/>
      <c r="H11" s="68"/>
      <c r="I11" s="68"/>
      <c r="J11" s="68"/>
      <c r="O11" s="6"/>
      <c r="P11" s="6"/>
      <c r="Q11" s="6"/>
      <c r="R11" s="6"/>
      <c r="S11" s="6"/>
      <c r="T11" s="6"/>
      <c r="U11" s="6"/>
      <c r="V11" s="6"/>
      <c r="W11" s="6"/>
    </row>
    <row r="12" spans="2:23" s="21" customFormat="1" ht="24" customHeight="1" thickBot="1" x14ac:dyDescent="0.25">
      <c r="B12" s="44">
        <v>1</v>
      </c>
      <c r="C12" s="170" t="s">
        <v>22</v>
      </c>
      <c r="D12" s="127"/>
      <c r="F12" s="46"/>
      <c r="G12" s="46"/>
      <c r="H12" s="46"/>
      <c r="I12" s="46"/>
      <c r="J12" s="46"/>
      <c r="K12" s="46"/>
      <c r="L12" s="46"/>
      <c r="M12" s="46"/>
      <c r="N12" s="46"/>
      <c r="O12" s="79"/>
      <c r="P12" s="173"/>
      <c r="Q12" s="37"/>
      <c r="R12" s="6"/>
      <c r="S12" s="235"/>
      <c r="T12" s="235"/>
      <c r="U12" s="235"/>
      <c r="V12" s="235"/>
      <c r="W12" s="235"/>
    </row>
    <row r="13" spans="2:23" s="21" customFormat="1" ht="24" customHeight="1" x14ac:dyDescent="0.2">
      <c r="B13" s="69">
        <v>4</v>
      </c>
      <c r="C13" s="170"/>
      <c r="D13" s="128"/>
      <c r="F13" s="46"/>
      <c r="G13" s="46"/>
      <c r="H13" s="46"/>
      <c r="I13" s="46"/>
      <c r="J13" s="46"/>
      <c r="K13" s="46"/>
      <c r="L13" s="46"/>
      <c r="M13" s="46"/>
      <c r="N13" s="46"/>
      <c r="O13" s="79"/>
      <c r="P13" s="173"/>
      <c r="Q13" s="37"/>
      <c r="R13" s="6"/>
      <c r="S13" s="235"/>
      <c r="T13" s="235"/>
      <c r="U13" s="235"/>
      <c r="V13" s="235"/>
      <c r="W13" s="235"/>
    </row>
    <row r="14" spans="2:23" s="21" customFormat="1" ht="24" hidden="1" customHeight="1" x14ac:dyDescent="0.2">
      <c r="D14" s="21">
        <v>5</v>
      </c>
      <c r="E14" s="21">
        <v>20</v>
      </c>
    </row>
    <row r="15" spans="2:23" s="21" customFormat="1" ht="24" customHeight="1" x14ac:dyDescent="0.2"/>
    <row r="16" spans="2:23" s="21" customFormat="1" ht="24" customHeight="1" x14ac:dyDescent="0.25">
      <c r="B16" s="20" t="s">
        <v>52</v>
      </c>
    </row>
    <row r="17" spans="2:23" s="21" customFormat="1" ht="24" customHeight="1" x14ac:dyDescent="0.2"/>
    <row r="18" spans="2:23" s="21" customFormat="1" ht="24" customHeight="1" thickBot="1" x14ac:dyDescent="0.25">
      <c r="B18" s="44">
        <v>1</v>
      </c>
      <c r="C18" s="170" t="s">
        <v>22</v>
      </c>
      <c r="D18" s="127"/>
      <c r="F18" s="46"/>
      <c r="G18" s="46"/>
      <c r="H18" s="46"/>
      <c r="I18" s="46"/>
      <c r="J18" s="46"/>
      <c r="K18" s="46"/>
      <c r="L18" s="46"/>
      <c r="M18" s="46"/>
      <c r="N18" s="46"/>
      <c r="O18" s="79"/>
      <c r="P18" s="173"/>
      <c r="Q18" s="37"/>
      <c r="R18" s="6"/>
      <c r="S18" s="235"/>
      <c r="T18" s="235"/>
      <c r="U18" s="235"/>
      <c r="V18" s="235"/>
      <c r="W18" s="235"/>
    </row>
    <row r="19" spans="2:23" s="21" customFormat="1" ht="24" customHeight="1" x14ac:dyDescent="0.2">
      <c r="B19" s="69">
        <v>2</v>
      </c>
      <c r="C19" s="170"/>
      <c r="D19" s="128"/>
      <c r="F19" s="46"/>
      <c r="G19" s="46"/>
      <c r="H19" s="46"/>
      <c r="I19" s="46"/>
      <c r="J19" s="46"/>
      <c r="K19" s="46"/>
      <c r="L19" s="46"/>
      <c r="M19" s="46"/>
      <c r="N19" s="46"/>
      <c r="O19" s="79"/>
      <c r="P19" s="173"/>
      <c r="Q19" s="37"/>
      <c r="R19" s="6"/>
      <c r="S19" s="235"/>
      <c r="T19" s="235"/>
      <c r="U19" s="235"/>
      <c r="V19" s="235"/>
      <c r="W19" s="235"/>
    </row>
    <row r="20" spans="2:23" s="21" customFormat="1" ht="24" hidden="1" customHeight="1" x14ac:dyDescent="0.2">
      <c r="D20" s="21">
        <v>4</v>
      </c>
      <c r="E20" s="21">
        <v>8</v>
      </c>
      <c r="F20" s="68"/>
      <c r="G20" s="68"/>
      <c r="H20" s="68"/>
      <c r="I20" s="68"/>
      <c r="J20" s="68"/>
      <c r="O20" s="6"/>
      <c r="P20" s="6"/>
      <c r="Q20" s="6"/>
      <c r="R20" s="6"/>
      <c r="S20" s="6"/>
      <c r="T20" s="6"/>
      <c r="U20" s="6"/>
      <c r="V20" s="6"/>
      <c r="W20" s="6"/>
    </row>
    <row r="21" spans="2:23" s="21" customFormat="1" ht="24" customHeight="1" x14ac:dyDescent="0.2">
      <c r="F21" s="80" t="str">
        <f>IF(OR(D18=0,D19=0,D22=0,D23=0), "Razširi ulomka na skupni imenovalec.", IF(AND(D18=D20, D19=E20, D22=D24, D23=E20), "Pravilno!", "Poskusi znova."))</f>
        <v>Razširi ulomka na skupni imenovalec.</v>
      </c>
      <c r="G21" s="68"/>
      <c r="H21" s="68"/>
      <c r="I21" s="68"/>
      <c r="J21" s="68"/>
      <c r="O21" s="6"/>
      <c r="P21" s="6"/>
      <c r="Q21" s="6"/>
      <c r="R21" s="6"/>
      <c r="S21" s="6"/>
      <c r="T21" s="6"/>
      <c r="U21" s="6"/>
      <c r="V21" s="6"/>
      <c r="W21" s="6"/>
    </row>
    <row r="22" spans="2:23" s="21" customFormat="1" ht="24" customHeight="1" thickBot="1" x14ac:dyDescent="0.25">
      <c r="B22" s="44">
        <v>7</v>
      </c>
      <c r="C22" s="170" t="s">
        <v>22</v>
      </c>
      <c r="D22" s="127"/>
      <c r="F22" s="46"/>
      <c r="G22" s="46"/>
      <c r="H22" s="46"/>
      <c r="I22" s="46"/>
      <c r="J22" s="46"/>
      <c r="K22" s="46"/>
      <c r="L22" s="46"/>
      <c r="M22" s="46"/>
      <c r="N22" s="46"/>
      <c r="O22" s="79"/>
      <c r="P22" s="173"/>
      <c r="Q22" s="37"/>
      <c r="R22" s="6"/>
      <c r="S22" s="235"/>
      <c r="T22" s="235"/>
      <c r="U22" s="235"/>
      <c r="V22" s="235"/>
      <c r="W22" s="235"/>
    </row>
    <row r="23" spans="2:23" s="21" customFormat="1" ht="24" customHeight="1" x14ac:dyDescent="0.2">
      <c r="B23" s="69">
        <v>8</v>
      </c>
      <c r="C23" s="170"/>
      <c r="D23" s="128"/>
      <c r="F23" s="46"/>
      <c r="G23" s="46"/>
      <c r="H23" s="46"/>
      <c r="I23" s="46"/>
      <c r="J23" s="46"/>
      <c r="K23" s="46"/>
      <c r="L23" s="46"/>
      <c r="M23" s="46"/>
      <c r="N23" s="46"/>
      <c r="O23" s="79"/>
      <c r="P23" s="173"/>
      <c r="Q23" s="37"/>
      <c r="R23" s="6"/>
      <c r="S23" s="235"/>
      <c r="T23" s="235"/>
      <c r="U23" s="235"/>
      <c r="V23" s="235"/>
      <c r="W23" s="235"/>
    </row>
    <row r="24" spans="2:23" s="21" customFormat="1" ht="24" hidden="1" customHeight="1" x14ac:dyDescent="0.2">
      <c r="D24" s="21">
        <v>7</v>
      </c>
      <c r="E24" s="21">
        <v>8</v>
      </c>
    </row>
    <row r="25" spans="2:23" s="21" customFormat="1" ht="24" customHeight="1" x14ac:dyDescent="0.2"/>
    <row r="26" spans="2:23" s="21" customFormat="1" ht="24" customHeight="1" x14ac:dyDescent="0.25">
      <c r="B26" s="20" t="s">
        <v>88</v>
      </c>
    </row>
    <row r="27" spans="2:23" s="21" customFormat="1" ht="24" customHeight="1" x14ac:dyDescent="0.2"/>
    <row r="28" spans="2:23" s="21" customFormat="1" ht="24" customHeight="1" thickBot="1" x14ac:dyDescent="0.25">
      <c r="B28" s="44">
        <v>7</v>
      </c>
      <c r="C28" s="170" t="s">
        <v>22</v>
      </c>
      <c r="D28" s="127"/>
      <c r="F28" s="46"/>
      <c r="G28" s="46"/>
      <c r="H28" s="46"/>
      <c r="I28" s="46"/>
      <c r="J28" s="46"/>
      <c r="K28" s="46"/>
      <c r="L28" s="46"/>
      <c r="M28" s="46"/>
      <c r="N28" s="46"/>
      <c r="O28" s="79"/>
      <c r="P28" s="173"/>
      <c r="Q28" s="37"/>
      <c r="R28" s="6"/>
      <c r="S28" s="235"/>
      <c r="T28" s="235"/>
      <c r="U28" s="235"/>
      <c r="V28" s="235"/>
      <c r="W28" s="235"/>
    </row>
    <row r="29" spans="2:23" s="21" customFormat="1" ht="24" customHeight="1" x14ac:dyDescent="0.2">
      <c r="B29" s="69">
        <v>10</v>
      </c>
      <c r="C29" s="170"/>
      <c r="D29" s="128"/>
      <c r="F29" s="46"/>
      <c r="G29" s="46"/>
      <c r="H29" s="46"/>
      <c r="I29" s="46"/>
      <c r="J29" s="46"/>
      <c r="K29" s="46"/>
      <c r="L29" s="46"/>
      <c r="M29" s="46"/>
      <c r="N29" s="46"/>
      <c r="O29" s="79"/>
      <c r="P29" s="173"/>
      <c r="Q29" s="37"/>
      <c r="R29" s="6"/>
      <c r="S29" s="235"/>
      <c r="T29" s="235"/>
      <c r="U29" s="235"/>
      <c r="V29" s="235"/>
      <c r="W29" s="235"/>
    </row>
    <row r="30" spans="2:23" s="21" customFormat="1" ht="24" hidden="1" customHeight="1" x14ac:dyDescent="0.2">
      <c r="D30" s="21">
        <v>21</v>
      </c>
      <c r="E30" s="21">
        <v>30</v>
      </c>
      <c r="F30" s="68"/>
      <c r="G30" s="68"/>
      <c r="H30" s="68"/>
      <c r="I30" s="68"/>
      <c r="J30" s="68"/>
      <c r="O30" s="6"/>
      <c r="P30" s="6"/>
      <c r="Q30" s="6"/>
      <c r="R30" s="6"/>
      <c r="S30" s="6"/>
      <c r="T30" s="6"/>
      <c r="U30" s="6"/>
      <c r="V30" s="6"/>
      <c r="W30" s="6"/>
    </row>
    <row r="31" spans="2:23" s="21" customFormat="1" ht="24" customHeight="1" x14ac:dyDescent="0.2">
      <c r="F31" s="80" t="str">
        <f>IF(OR(D28=0,D29=0,D32=0,D33=0), "Razširi ulomka na skupni imenovalec.", IF(AND(D28=D30, D29=E30, D32=D34, D33=E30), "Pravilno!", "Poskusi znova."))</f>
        <v>Razširi ulomka na skupni imenovalec.</v>
      </c>
      <c r="G31" s="68"/>
      <c r="H31" s="68"/>
      <c r="I31" s="68"/>
      <c r="J31" s="68"/>
      <c r="O31" s="6"/>
      <c r="P31" s="6"/>
      <c r="Q31" s="6"/>
      <c r="R31" s="6"/>
      <c r="S31" s="6"/>
      <c r="T31" s="6"/>
      <c r="U31" s="6"/>
      <c r="V31" s="6"/>
      <c r="W31" s="6"/>
    </row>
    <row r="32" spans="2:23" s="21" customFormat="1" ht="24" customHeight="1" thickBot="1" x14ac:dyDescent="0.25">
      <c r="B32" s="44">
        <v>5</v>
      </c>
      <c r="C32" s="170" t="s">
        <v>22</v>
      </c>
      <c r="D32" s="127"/>
      <c r="F32" s="46"/>
      <c r="G32" s="46"/>
      <c r="H32" s="46"/>
      <c r="I32" s="46"/>
      <c r="J32" s="46"/>
      <c r="K32" s="46"/>
      <c r="L32" s="46"/>
      <c r="M32" s="46"/>
      <c r="N32" s="46"/>
      <c r="O32" s="79"/>
      <c r="P32" s="173"/>
      <c r="Q32" s="37"/>
      <c r="R32" s="6"/>
      <c r="S32" s="235"/>
      <c r="T32" s="235"/>
      <c r="U32" s="235"/>
      <c r="V32" s="235"/>
      <c r="W32" s="235"/>
    </row>
    <row r="33" spans="2:23" s="21" customFormat="1" ht="24" customHeight="1" x14ac:dyDescent="0.2">
      <c r="B33" s="69">
        <v>6</v>
      </c>
      <c r="C33" s="170"/>
      <c r="D33" s="128"/>
      <c r="F33" s="46"/>
      <c r="G33" s="46"/>
      <c r="H33" s="46"/>
      <c r="I33" s="46"/>
      <c r="J33" s="46"/>
      <c r="K33" s="46"/>
      <c r="L33" s="46"/>
      <c r="M33" s="46"/>
      <c r="N33" s="46"/>
      <c r="O33" s="79"/>
      <c r="P33" s="173"/>
      <c r="Q33" s="37"/>
      <c r="R33" s="6"/>
      <c r="S33" s="235"/>
      <c r="T33" s="235"/>
      <c r="U33" s="235"/>
      <c r="V33" s="235"/>
      <c r="W33" s="235"/>
    </row>
    <row r="34" spans="2:23" s="21" customFormat="1" ht="24" hidden="1" customHeight="1" x14ac:dyDescent="0.2">
      <c r="D34" s="21">
        <v>25</v>
      </c>
      <c r="E34" s="21">
        <v>30</v>
      </c>
    </row>
    <row r="35" spans="2:23" s="21" customFormat="1" ht="24" customHeight="1" x14ac:dyDescent="0.2">
      <c r="F35" s="68"/>
      <c r="G35" s="68"/>
      <c r="H35" s="68"/>
      <c r="I35" s="68"/>
      <c r="J35" s="68"/>
      <c r="O35" s="6"/>
      <c r="P35" s="6"/>
      <c r="Q35" s="6"/>
      <c r="R35" s="6"/>
      <c r="S35" s="6"/>
      <c r="T35" s="6"/>
      <c r="U35" s="6"/>
      <c r="V35" s="6"/>
      <c r="W35" s="6"/>
    </row>
    <row r="36" spans="2:23" s="21" customFormat="1" ht="24" customHeight="1" x14ac:dyDescent="0.25">
      <c r="B36" s="20" t="s">
        <v>89</v>
      </c>
    </row>
    <row r="37" spans="2:23" s="21" customFormat="1" ht="24" customHeight="1" x14ac:dyDescent="0.2"/>
    <row r="38" spans="2:23" s="21" customFormat="1" ht="24" customHeight="1" thickBot="1" x14ac:dyDescent="0.25">
      <c r="B38" s="44">
        <v>4</v>
      </c>
      <c r="C38" s="170" t="s">
        <v>22</v>
      </c>
      <c r="D38" s="127"/>
      <c r="F38" s="46"/>
      <c r="G38" s="46"/>
      <c r="H38" s="46"/>
      <c r="I38" s="46"/>
      <c r="J38" s="46"/>
      <c r="K38" s="46"/>
      <c r="L38" s="46"/>
      <c r="M38" s="46"/>
      <c r="N38" s="46"/>
      <c r="O38" s="79"/>
      <c r="P38" s="173"/>
      <c r="Q38" s="37"/>
      <c r="R38" s="6"/>
      <c r="S38" s="235"/>
      <c r="T38" s="235"/>
      <c r="U38" s="235"/>
      <c r="V38" s="235"/>
      <c r="W38" s="235"/>
    </row>
    <row r="39" spans="2:23" s="21" customFormat="1" ht="24" customHeight="1" x14ac:dyDescent="0.2">
      <c r="B39" s="69">
        <v>15</v>
      </c>
      <c r="C39" s="170"/>
      <c r="D39" s="128"/>
      <c r="F39" s="46"/>
      <c r="G39" s="46"/>
      <c r="H39" s="46"/>
      <c r="I39" s="46"/>
      <c r="J39" s="46"/>
      <c r="K39" s="46"/>
      <c r="L39" s="46"/>
      <c r="M39" s="46"/>
      <c r="N39" s="46"/>
      <c r="O39" s="79"/>
      <c r="P39" s="173"/>
      <c r="Q39" s="37"/>
      <c r="R39" s="6"/>
      <c r="S39" s="235"/>
      <c r="T39" s="235"/>
      <c r="U39" s="235"/>
      <c r="V39" s="235"/>
      <c r="W39" s="235"/>
    </row>
    <row r="40" spans="2:23" s="21" customFormat="1" ht="24" hidden="1" customHeight="1" x14ac:dyDescent="0.2">
      <c r="D40" s="21">
        <v>8</v>
      </c>
      <c r="E40" s="21">
        <v>30</v>
      </c>
      <c r="F40" s="68"/>
      <c r="G40" s="68"/>
      <c r="H40" s="68"/>
      <c r="I40" s="68"/>
      <c r="J40" s="68"/>
      <c r="O40" s="6"/>
      <c r="P40" s="6"/>
      <c r="Q40" s="6"/>
      <c r="R40" s="6"/>
      <c r="S40" s="6"/>
      <c r="T40" s="6"/>
      <c r="U40" s="6"/>
      <c r="V40" s="6"/>
      <c r="W40" s="6"/>
    </row>
    <row r="41" spans="2:23" s="21" customFormat="1" ht="24" customHeight="1" x14ac:dyDescent="0.2">
      <c r="F41" s="80" t="str">
        <f>IF(OR(D38=0,D39=0,D42=0,D43=0), "Razširi ulomka na skupni imenovalec.", IF(AND(D38=D40, D39=E40, D42=D44, D43=E40), "Pravilno!", "Poskusi znova."))</f>
        <v>Razširi ulomka na skupni imenovalec.</v>
      </c>
      <c r="G41" s="68"/>
      <c r="H41" s="68"/>
      <c r="I41" s="68"/>
      <c r="J41" s="68"/>
      <c r="O41" s="6"/>
      <c r="P41" s="6"/>
      <c r="Q41" s="6"/>
      <c r="R41" s="6"/>
      <c r="S41" s="6"/>
      <c r="T41" s="6"/>
      <c r="U41" s="6"/>
      <c r="V41" s="6"/>
      <c r="W41" s="6"/>
    </row>
    <row r="42" spans="2:23" s="21" customFormat="1" ht="24" customHeight="1" thickBot="1" x14ac:dyDescent="0.25">
      <c r="B42" s="44">
        <v>11</v>
      </c>
      <c r="C42" s="170" t="s">
        <v>22</v>
      </c>
      <c r="D42" s="127"/>
      <c r="F42" s="46"/>
      <c r="G42" s="46"/>
      <c r="H42" s="46"/>
      <c r="I42" s="46"/>
      <c r="J42" s="46"/>
      <c r="K42" s="46"/>
      <c r="L42" s="46"/>
      <c r="M42" s="46"/>
      <c r="N42" s="46"/>
      <c r="O42" s="79"/>
      <c r="P42" s="173"/>
      <c r="Q42" s="37"/>
      <c r="R42" s="6"/>
      <c r="S42" s="235"/>
      <c r="T42" s="235"/>
      <c r="U42" s="235"/>
      <c r="V42" s="235"/>
      <c r="W42" s="235"/>
    </row>
    <row r="43" spans="2:23" s="21" customFormat="1" ht="24" customHeight="1" x14ac:dyDescent="0.2">
      <c r="B43" s="69">
        <v>30</v>
      </c>
      <c r="C43" s="170"/>
      <c r="D43" s="128"/>
      <c r="F43" s="46"/>
      <c r="G43" s="46"/>
      <c r="H43" s="46"/>
      <c r="I43" s="46"/>
      <c r="J43" s="46"/>
      <c r="K43" s="46"/>
      <c r="L43" s="46"/>
      <c r="M43" s="46"/>
      <c r="N43" s="46"/>
      <c r="O43" s="79"/>
      <c r="P43" s="173"/>
      <c r="Q43" s="37"/>
      <c r="R43" s="6"/>
      <c r="S43" s="235"/>
      <c r="T43" s="235"/>
      <c r="U43" s="235"/>
      <c r="V43" s="235"/>
      <c r="W43" s="235"/>
    </row>
    <row r="44" spans="2:23" s="21" customFormat="1" ht="24" hidden="1" customHeight="1" x14ac:dyDescent="0.2">
      <c r="D44" s="21">
        <v>11</v>
      </c>
      <c r="E44" s="21">
        <v>30</v>
      </c>
    </row>
  </sheetData>
  <sheetProtection sheet="1" objects="1" scenarios="1"/>
  <mergeCells count="24">
    <mergeCell ref="C42:C43"/>
    <mergeCell ref="P42:P43"/>
    <mergeCell ref="S42:W43"/>
    <mergeCell ref="C32:C33"/>
    <mergeCell ref="P32:P33"/>
    <mergeCell ref="S32:W33"/>
    <mergeCell ref="C38:C39"/>
    <mergeCell ref="P38:P39"/>
    <mergeCell ref="S38:W39"/>
    <mergeCell ref="C8:C9"/>
    <mergeCell ref="P8:P9"/>
    <mergeCell ref="S8:W9"/>
    <mergeCell ref="C12:C13"/>
    <mergeCell ref="C28:C29"/>
    <mergeCell ref="P28:P29"/>
    <mergeCell ref="S28:W29"/>
    <mergeCell ref="C22:C23"/>
    <mergeCell ref="P22:P23"/>
    <mergeCell ref="S22:W23"/>
    <mergeCell ref="P12:P13"/>
    <mergeCell ref="S12:W13"/>
    <mergeCell ref="C18:C19"/>
    <mergeCell ref="P18:P19"/>
    <mergeCell ref="S18:W19"/>
  </mergeCells>
  <phoneticPr fontId="35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1:W29"/>
  <sheetViews>
    <sheetView showGridLines="0" showRowColHeaders="0" workbookViewId="0">
      <selection activeCell="D9" sqref="D9"/>
    </sheetView>
  </sheetViews>
  <sheetFormatPr defaultRowHeight="12.75" x14ac:dyDescent="0.2"/>
  <cols>
    <col min="2" max="13" width="4.5703125" customWidth="1"/>
    <col min="14" max="14" width="3.7109375" customWidth="1"/>
    <col min="15" max="15" width="7" customWidth="1"/>
    <col min="16" max="16" width="4.5703125" customWidth="1"/>
    <col min="17" max="17" width="5.7109375" customWidth="1"/>
    <col min="18" max="66" width="4.5703125" customWidth="1"/>
  </cols>
  <sheetData>
    <row r="1" spans="2:23" s="21" customFormat="1" ht="24" customHeight="1" x14ac:dyDescent="0.2"/>
    <row r="2" spans="2:23" s="21" customFormat="1" ht="24" customHeight="1" x14ac:dyDescent="0.25">
      <c r="B2" s="77" t="s">
        <v>90</v>
      </c>
    </row>
    <row r="3" spans="2:23" s="21" customFormat="1" ht="24" customHeight="1" x14ac:dyDescent="0.2"/>
    <row r="4" spans="2:23" s="21" customFormat="1" ht="24" customHeight="1" x14ac:dyDescent="0.2"/>
    <row r="5" spans="2:23" s="21" customFormat="1" ht="24" customHeight="1" x14ac:dyDescent="0.25">
      <c r="B5" s="20" t="s">
        <v>40</v>
      </c>
    </row>
    <row r="6" spans="2:23" s="21" customFormat="1" ht="24" customHeight="1" x14ac:dyDescent="0.2"/>
    <row r="7" spans="2:23" s="21" customFormat="1" ht="24" customHeight="1" x14ac:dyDescent="0.2">
      <c r="B7" s="34" t="s">
        <v>91</v>
      </c>
      <c r="O7" s="34" t="s">
        <v>92</v>
      </c>
    </row>
    <row r="8" spans="2:23" s="21" customFormat="1" ht="24" customHeight="1" x14ac:dyDescent="0.2"/>
    <row r="9" spans="2:23" s="21" customFormat="1" ht="24" customHeight="1" thickBot="1" x14ac:dyDescent="0.25">
      <c r="B9" s="44">
        <v>8</v>
      </c>
      <c r="C9" s="170" t="s">
        <v>22</v>
      </c>
      <c r="D9" s="127"/>
      <c r="F9" s="183" t="str">
        <f>IF(OR(D9=0,D10=0),"Dopolni.",IF(AND(D9=D11,D10=E11),"Pravilno!","Poskusi znova."))</f>
        <v>Dopolni.</v>
      </c>
      <c r="G9" s="183"/>
      <c r="H9" s="183"/>
      <c r="I9" s="183"/>
      <c r="J9" s="183"/>
      <c r="K9" s="46"/>
      <c r="L9" s="46"/>
      <c r="M9" s="46"/>
      <c r="N9" s="46"/>
      <c r="O9" s="44">
        <v>125</v>
      </c>
      <c r="P9" s="170" t="s">
        <v>22</v>
      </c>
      <c r="Q9" s="127"/>
      <c r="S9" s="183" t="str">
        <f>IF(OR(Q9=0,Q10=0),"Dopolni.",IF(AND(Q9=Q11,Q10=R11),"Pravilno!","Poskusi znova."))</f>
        <v>Dopolni.</v>
      </c>
      <c r="T9" s="183"/>
      <c r="U9" s="183"/>
      <c r="V9" s="183"/>
      <c r="W9" s="183"/>
    </row>
    <row r="10" spans="2:23" s="21" customFormat="1" ht="24" customHeight="1" x14ac:dyDescent="0.2">
      <c r="B10" s="69">
        <v>48</v>
      </c>
      <c r="C10" s="170"/>
      <c r="D10" s="128"/>
      <c r="F10" s="183"/>
      <c r="G10" s="183"/>
      <c r="H10" s="183"/>
      <c r="I10" s="183"/>
      <c r="J10" s="183"/>
      <c r="K10" s="46"/>
      <c r="L10" s="46"/>
      <c r="M10" s="46"/>
      <c r="N10" s="46"/>
      <c r="O10" s="69">
        <v>150</v>
      </c>
      <c r="P10" s="170"/>
      <c r="Q10" s="128"/>
      <c r="S10" s="183"/>
      <c r="T10" s="183"/>
      <c r="U10" s="183"/>
      <c r="V10" s="183"/>
      <c r="W10" s="183"/>
    </row>
    <row r="11" spans="2:23" s="21" customFormat="1" ht="24" hidden="1" customHeight="1" x14ac:dyDescent="0.2">
      <c r="D11" s="21">
        <v>1</v>
      </c>
      <c r="E11" s="21">
        <v>6</v>
      </c>
      <c r="Q11" s="21">
        <v>5</v>
      </c>
      <c r="R11" s="21">
        <v>6</v>
      </c>
    </row>
    <row r="12" spans="2:23" s="21" customFormat="1" ht="24" customHeight="1" x14ac:dyDescent="0.2"/>
    <row r="13" spans="2:23" s="21" customFormat="1" ht="24" customHeight="1" x14ac:dyDescent="0.2"/>
    <row r="14" spans="2:23" s="21" customFormat="1" ht="24" customHeight="1" x14ac:dyDescent="0.25">
      <c r="B14" s="20" t="s">
        <v>52</v>
      </c>
    </row>
    <row r="15" spans="2:23" s="21" customFormat="1" ht="24" customHeight="1" x14ac:dyDescent="0.2"/>
    <row r="16" spans="2:23" s="21" customFormat="1" ht="24" customHeight="1" x14ac:dyDescent="0.2">
      <c r="B16" s="34" t="s">
        <v>93</v>
      </c>
      <c r="O16" s="34"/>
    </row>
    <row r="17" spans="2:23" s="21" customFormat="1" ht="24" customHeight="1" x14ac:dyDescent="0.2"/>
    <row r="18" spans="2:23" s="21" customFormat="1" ht="24" customHeight="1" thickBot="1" x14ac:dyDescent="0.25">
      <c r="B18" s="44">
        <v>18</v>
      </c>
      <c r="C18" s="170" t="s">
        <v>22</v>
      </c>
      <c r="D18" s="127"/>
      <c r="F18" s="183" t="str">
        <f>IF(OR(D18=0,D19=0),"Dopolni.",IF(AND(D18=D20,D19=E20),"Pravilno!","Poskusi znova."))</f>
        <v>Dopolni.</v>
      </c>
      <c r="G18" s="183"/>
      <c r="H18" s="183"/>
      <c r="I18" s="183"/>
      <c r="J18" s="183"/>
      <c r="K18" s="46"/>
      <c r="L18" s="46"/>
      <c r="M18" s="46"/>
      <c r="N18" s="46"/>
      <c r="O18" s="44">
        <v>7</v>
      </c>
      <c r="P18" s="170" t="s">
        <v>22</v>
      </c>
      <c r="Q18" s="127"/>
      <c r="S18" s="183" t="str">
        <f>IF(OR(Q18=0,Q19=0),"Dopolni.",IF(AND(Q18=Q20,Q19=R20),"Pravilno!","Poskusi znova."))</f>
        <v>Dopolni.</v>
      </c>
      <c r="T18" s="183"/>
      <c r="U18" s="183"/>
      <c r="V18" s="183"/>
      <c r="W18" s="183"/>
    </row>
    <row r="19" spans="2:23" s="21" customFormat="1" ht="24" customHeight="1" x14ac:dyDescent="0.2">
      <c r="B19" s="69">
        <v>20</v>
      </c>
      <c r="C19" s="170"/>
      <c r="D19" s="128"/>
      <c r="F19" s="183"/>
      <c r="G19" s="183"/>
      <c r="H19" s="183"/>
      <c r="I19" s="183"/>
      <c r="J19" s="183"/>
      <c r="K19" s="46"/>
      <c r="L19" s="46"/>
      <c r="M19" s="46"/>
      <c r="N19" s="46"/>
      <c r="O19" s="69">
        <v>21</v>
      </c>
      <c r="P19" s="170"/>
      <c r="Q19" s="128"/>
      <c r="S19" s="183"/>
      <c r="T19" s="183"/>
      <c r="U19" s="183"/>
      <c r="V19" s="183"/>
      <c r="W19" s="183"/>
    </row>
    <row r="20" spans="2:23" s="21" customFormat="1" ht="24" hidden="1" customHeight="1" x14ac:dyDescent="0.2">
      <c r="D20" s="21">
        <v>9</v>
      </c>
      <c r="E20" s="21">
        <v>10</v>
      </c>
      <c r="Q20" s="21">
        <v>1</v>
      </c>
      <c r="R20" s="21">
        <v>3</v>
      </c>
    </row>
    <row r="21" spans="2:23" s="21" customFormat="1" ht="24" customHeight="1" x14ac:dyDescent="0.2"/>
    <row r="22" spans="2:23" s="21" customFormat="1" ht="24" customHeight="1" x14ac:dyDescent="0.2"/>
    <row r="23" spans="2:23" s="21" customFormat="1" ht="24" customHeight="1" thickBot="1" x14ac:dyDescent="0.25">
      <c r="B23" s="44">
        <v>24</v>
      </c>
      <c r="C23" s="170" t="s">
        <v>22</v>
      </c>
      <c r="D23" s="127"/>
      <c r="F23" s="183" t="str">
        <f>IF(OR(D23=0,D24=0),"Dopolni.",IF(AND(D23=D25,D24=E25),"Pravilno!","Poskusi znova."))</f>
        <v>Dopolni.</v>
      </c>
      <c r="G23" s="183"/>
      <c r="H23" s="183"/>
      <c r="I23" s="183"/>
      <c r="J23" s="183"/>
      <c r="K23" s="46"/>
      <c r="L23" s="46"/>
      <c r="M23" s="46"/>
      <c r="N23" s="46"/>
      <c r="O23" s="44">
        <v>100</v>
      </c>
      <c r="P23" s="170" t="s">
        <v>22</v>
      </c>
      <c r="Q23" s="127"/>
      <c r="S23" s="183" t="str">
        <f>IF(OR(Q23=0,Q24=0),"Dopolni.",IF(AND(Q23=Q25,Q24=R25),"Pravilno!","Poskusi znova."))</f>
        <v>Dopolni.</v>
      </c>
      <c r="T23" s="183"/>
      <c r="U23" s="183"/>
      <c r="V23" s="183"/>
      <c r="W23" s="183"/>
    </row>
    <row r="24" spans="2:23" s="21" customFormat="1" ht="24" customHeight="1" x14ac:dyDescent="0.2">
      <c r="B24" s="69">
        <v>36</v>
      </c>
      <c r="C24" s="170"/>
      <c r="D24" s="128"/>
      <c r="F24" s="183"/>
      <c r="G24" s="183"/>
      <c r="H24" s="183"/>
      <c r="I24" s="183"/>
      <c r="J24" s="183"/>
      <c r="K24" s="46"/>
      <c r="L24" s="46"/>
      <c r="M24" s="46"/>
      <c r="N24" s="46"/>
      <c r="O24" s="69">
        <v>200</v>
      </c>
      <c r="P24" s="170"/>
      <c r="Q24" s="128"/>
      <c r="S24" s="183"/>
      <c r="T24" s="183"/>
      <c r="U24" s="183"/>
      <c r="V24" s="183"/>
      <c r="W24" s="183"/>
    </row>
    <row r="25" spans="2:23" s="21" customFormat="1" ht="24" hidden="1" customHeight="1" x14ac:dyDescent="0.2">
      <c r="D25" s="21">
        <v>2</v>
      </c>
      <c r="E25" s="21">
        <v>3</v>
      </c>
      <c r="Q25" s="21">
        <v>1</v>
      </c>
      <c r="R25" s="21">
        <v>2</v>
      </c>
    </row>
    <row r="26" spans="2:23" s="21" customFormat="1" ht="24" customHeight="1" x14ac:dyDescent="0.2"/>
    <row r="27" spans="2:23" s="21" customFormat="1" ht="24" customHeight="1" x14ac:dyDescent="0.2"/>
    <row r="28" spans="2:23" s="21" customFormat="1" ht="24" customHeight="1" x14ac:dyDescent="0.2"/>
    <row r="29" spans="2:23" s="21" customFormat="1" ht="24" customHeight="1" x14ac:dyDescent="0.2"/>
  </sheetData>
  <sheetProtection sheet="1" objects="1" scenarios="1"/>
  <mergeCells count="12">
    <mergeCell ref="C9:C10"/>
    <mergeCell ref="F9:J10"/>
    <mergeCell ref="P9:P10"/>
    <mergeCell ref="S9:W10"/>
    <mergeCell ref="C23:C24"/>
    <mergeCell ref="F23:J24"/>
    <mergeCell ref="P23:P24"/>
    <mergeCell ref="S23:W24"/>
    <mergeCell ref="C18:C19"/>
    <mergeCell ref="P18:P19"/>
    <mergeCell ref="S18:W19"/>
    <mergeCell ref="F18:J19"/>
  </mergeCells>
  <phoneticPr fontId="35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1:Y44"/>
  <sheetViews>
    <sheetView showGridLines="0" showRowColHeaders="0" workbookViewId="0">
      <selection activeCell="B10" sqref="B10"/>
    </sheetView>
  </sheetViews>
  <sheetFormatPr defaultRowHeight="12.75" x14ac:dyDescent="0.2"/>
  <cols>
    <col min="2" max="66" width="4.5703125" customWidth="1"/>
  </cols>
  <sheetData>
    <row r="1" spans="2:25" s="21" customFormat="1" ht="24" customHeight="1" x14ac:dyDescent="0.2"/>
    <row r="2" spans="2:25" s="21" customFormat="1" ht="24" customHeight="1" x14ac:dyDescent="0.25">
      <c r="B2" s="77" t="s">
        <v>94</v>
      </c>
    </row>
    <row r="3" spans="2:25" s="21" customFormat="1" ht="24" customHeight="1" x14ac:dyDescent="0.2"/>
    <row r="4" spans="2:25" s="21" customFormat="1" ht="24" customHeight="1" x14ac:dyDescent="0.25">
      <c r="B4" s="20" t="s">
        <v>40</v>
      </c>
    </row>
    <row r="5" spans="2:25" s="21" customFormat="1" ht="24" customHeight="1" x14ac:dyDescent="0.2">
      <c r="B5" s="34" t="s">
        <v>95</v>
      </c>
    </row>
    <row r="6" spans="2:25" s="21" customFormat="1" ht="24" customHeight="1" x14ac:dyDescent="0.2"/>
    <row r="7" spans="2:25" s="21" customFormat="1" ht="24" customHeight="1" thickBot="1" x14ac:dyDescent="0.25">
      <c r="B7" s="44">
        <v>5</v>
      </c>
      <c r="C7" s="170" t="s">
        <v>96</v>
      </c>
      <c r="D7" s="44">
        <v>1</v>
      </c>
      <c r="E7" s="170" t="s">
        <v>96</v>
      </c>
      <c r="F7" s="44">
        <v>7</v>
      </c>
      <c r="G7" s="46"/>
      <c r="H7" s="46"/>
      <c r="I7" s="46"/>
      <c r="J7" s="46"/>
      <c r="K7" s="46"/>
      <c r="L7" s="46"/>
      <c r="M7" s="46"/>
      <c r="N7" s="50"/>
      <c r="O7" s="44">
        <v>3</v>
      </c>
      <c r="P7" s="170" t="s">
        <v>96</v>
      </c>
      <c r="Q7" s="44">
        <v>1</v>
      </c>
      <c r="R7" s="170" t="s">
        <v>96</v>
      </c>
      <c r="S7" s="44">
        <v>6</v>
      </c>
      <c r="T7" s="46"/>
      <c r="U7" s="46"/>
      <c r="V7" s="46"/>
      <c r="W7" s="46"/>
      <c r="X7" s="46"/>
      <c r="Y7" s="46"/>
    </row>
    <row r="8" spans="2:25" s="21" customFormat="1" ht="24" customHeight="1" x14ac:dyDescent="0.2">
      <c r="B8" s="69">
        <v>9</v>
      </c>
      <c r="C8" s="170"/>
      <c r="D8" s="69">
        <v>9</v>
      </c>
      <c r="E8" s="170"/>
      <c r="F8" s="69">
        <v>9</v>
      </c>
      <c r="G8" s="46"/>
      <c r="H8" s="46"/>
      <c r="I8" s="46"/>
      <c r="J8" s="46"/>
      <c r="K8" s="46"/>
      <c r="L8" s="46"/>
      <c r="M8" s="46"/>
      <c r="N8" s="50"/>
      <c r="O8" s="69">
        <v>5</v>
      </c>
      <c r="P8" s="170"/>
      <c r="Q8" s="69">
        <v>5</v>
      </c>
      <c r="R8" s="170"/>
      <c r="S8" s="69">
        <v>5</v>
      </c>
      <c r="T8" s="46"/>
      <c r="U8" s="46"/>
      <c r="V8" s="46"/>
      <c r="W8" s="46"/>
      <c r="X8" s="46"/>
      <c r="Y8" s="46"/>
    </row>
    <row r="9" spans="2:25" s="21" customFormat="1" ht="24" customHeight="1" x14ac:dyDescent="0.2"/>
    <row r="10" spans="2:25" s="21" customFormat="1" ht="24" customHeight="1" thickBot="1" x14ac:dyDescent="0.25">
      <c r="B10" s="127"/>
      <c r="C10" s="170" t="s">
        <v>64</v>
      </c>
      <c r="D10" s="127"/>
      <c r="E10" s="170" t="s">
        <v>64</v>
      </c>
      <c r="F10" s="127"/>
      <c r="H10" s="158" t="str">
        <f>IF(OR(B10=0,B11=0,D10=0,D11=0,F10=0,F11=0), "Uredi po velikosti.", IF(AND(B10=B12, B11=B13, D10=D12, D11=D13, F10=F12,F11=F13), "Bravo. Uspelo ti je.", "Poskusi še enkrat."))</f>
        <v>Uredi po velikosti.</v>
      </c>
      <c r="I10" s="158"/>
      <c r="J10" s="158"/>
      <c r="K10" s="158"/>
      <c r="L10" s="158"/>
      <c r="M10" s="75"/>
      <c r="N10" s="75"/>
      <c r="O10" s="127"/>
      <c r="P10" s="170" t="s">
        <v>64</v>
      </c>
      <c r="Q10" s="127"/>
      <c r="R10" s="170" t="s">
        <v>64</v>
      </c>
      <c r="S10" s="127"/>
      <c r="U10" s="158" t="str">
        <f>IF(OR(O10=0,O11=0,Q10=0,Q11=0,S10=0,S11=0), "Uredi po velikosti.", IF(AND(O10=O12, O11=O13, Q10=Q12, Q11=Q13, S10=S12,S11=S13), "Bravo. Uspelo ti je.", "Poskusi še enkrat."))</f>
        <v>Uredi po velikosti.</v>
      </c>
      <c r="V10" s="158"/>
      <c r="W10" s="158"/>
      <c r="X10" s="158"/>
      <c r="Y10" s="158"/>
    </row>
    <row r="11" spans="2:25" s="21" customFormat="1" ht="24" customHeight="1" x14ac:dyDescent="0.2">
      <c r="B11" s="128"/>
      <c r="C11" s="170"/>
      <c r="D11" s="128"/>
      <c r="E11" s="170"/>
      <c r="F11" s="128"/>
      <c r="H11" s="158"/>
      <c r="I11" s="158"/>
      <c r="J11" s="158"/>
      <c r="K11" s="158"/>
      <c r="L11" s="158"/>
      <c r="M11" s="75"/>
      <c r="N11" s="75"/>
      <c r="O11" s="128"/>
      <c r="P11" s="170"/>
      <c r="Q11" s="128"/>
      <c r="R11" s="170"/>
      <c r="S11" s="128"/>
      <c r="U11" s="158"/>
      <c r="V11" s="158"/>
      <c r="W11" s="158"/>
      <c r="X11" s="158"/>
      <c r="Y11" s="158"/>
    </row>
    <row r="12" spans="2:25" s="21" customFormat="1" ht="24" hidden="1" customHeight="1" x14ac:dyDescent="0.2">
      <c r="B12" s="21">
        <v>1</v>
      </c>
      <c r="D12" s="21">
        <v>5</v>
      </c>
      <c r="F12" s="21">
        <v>7</v>
      </c>
      <c r="O12" s="21">
        <v>1</v>
      </c>
      <c r="Q12" s="21">
        <v>3</v>
      </c>
      <c r="S12" s="21">
        <v>6</v>
      </c>
    </row>
    <row r="13" spans="2:25" s="21" customFormat="1" ht="24" hidden="1" customHeight="1" x14ac:dyDescent="0.2">
      <c r="B13" s="21">
        <v>9</v>
      </c>
      <c r="D13" s="21">
        <v>9</v>
      </c>
      <c r="F13" s="21">
        <v>9</v>
      </c>
      <c r="O13" s="21">
        <v>5</v>
      </c>
      <c r="Q13" s="21">
        <v>5</v>
      </c>
      <c r="S13" s="21">
        <v>5</v>
      </c>
    </row>
    <row r="14" spans="2:25" s="21" customFormat="1" ht="24" customHeight="1" x14ac:dyDescent="0.2"/>
    <row r="15" spans="2:25" s="21" customFormat="1" ht="24" customHeight="1" x14ac:dyDescent="0.2"/>
    <row r="16" spans="2:25" s="21" customFormat="1" ht="24" customHeight="1" x14ac:dyDescent="0.4">
      <c r="B16" s="81" t="s">
        <v>97</v>
      </c>
    </row>
    <row r="17" spans="2:25" s="21" customFormat="1" ht="24" customHeight="1" x14ac:dyDescent="0.2">
      <c r="B17" s="34" t="s">
        <v>98</v>
      </c>
    </row>
    <row r="18" spans="2:25" s="21" customFormat="1" ht="24" customHeight="1" x14ac:dyDescent="0.2"/>
    <row r="19" spans="2:25" s="21" customFormat="1" ht="24" customHeight="1" thickBot="1" x14ac:dyDescent="0.25">
      <c r="B19" s="44">
        <v>7</v>
      </c>
      <c r="C19" s="170" t="s">
        <v>96</v>
      </c>
      <c r="D19" s="44">
        <v>7</v>
      </c>
      <c r="E19" s="170" t="s">
        <v>96</v>
      </c>
      <c r="F19" s="44">
        <v>7</v>
      </c>
      <c r="G19" s="46"/>
      <c r="H19" s="46"/>
      <c r="I19" s="46"/>
      <c r="J19" s="46"/>
      <c r="K19" s="46"/>
      <c r="L19" s="46"/>
      <c r="M19" s="46"/>
      <c r="N19" s="50"/>
      <c r="O19" s="44">
        <v>9</v>
      </c>
      <c r="P19" s="170" t="s">
        <v>96</v>
      </c>
      <c r="Q19" s="44">
        <v>9</v>
      </c>
      <c r="R19" s="170" t="s">
        <v>96</v>
      </c>
      <c r="S19" s="44">
        <v>9</v>
      </c>
      <c r="T19" s="46"/>
      <c r="U19" s="46"/>
      <c r="V19" s="46"/>
      <c r="W19" s="46"/>
      <c r="X19" s="46"/>
      <c r="Y19" s="46"/>
    </row>
    <row r="20" spans="2:25" s="21" customFormat="1" ht="24" customHeight="1" x14ac:dyDescent="0.2">
      <c r="B20" s="69">
        <v>8</v>
      </c>
      <c r="C20" s="170"/>
      <c r="D20" s="69">
        <v>15</v>
      </c>
      <c r="E20" s="170"/>
      <c r="F20" s="69">
        <v>3</v>
      </c>
      <c r="G20" s="46"/>
      <c r="H20" s="46"/>
      <c r="I20" s="46"/>
      <c r="J20" s="46"/>
      <c r="K20" s="46"/>
      <c r="L20" s="46"/>
      <c r="M20" s="46"/>
      <c r="N20" s="50"/>
      <c r="O20" s="69">
        <v>5</v>
      </c>
      <c r="P20" s="170"/>
      <c r="Q20" s="69">
        <v>2</v>
      </c>
      <c r="R20" s="170"/>
      <c r="S20" s="69">
        <v>4</v>
      </c>
      <c r="T20" s="46"/>
      <c r="U20" s="46"/>
      <c r="V20" s="46"/>
      <c r="W20" s="46"/>
      <c r="X20" s="46"/>
      <c r="Y20" s="46"/>
    </row>
    <row r="21" spans="2:25" s="21" customFormat="1" ht="24" customHeight="1" x14ac:dyDescent="0.2"/>
    <row r="22" spans="2:25" s="21" customFormat="1" ht="24" customHeight="1" thickBot="1" x14ac:dyDescent="0.25">
      <c r="B22" s="127"/>
      <c r="C22" s="170" t="s">
        <v>64</v>
      </c>
      <c r="D22" s="127"/>
      <c r="E22" s="170" t="s">
        <v>64</v>
      </c>
      <c r="F22" s="127"/>
      <c r="H22" s="158" t="str">
        <f>IF(OR(B22=0,B23=0,D22=0,D23=0,F22=0,F23=0), "Uredi po velikosti.", IF(AND(B22=B24, B23=B25, D22=D24, D23=D25, F22=F24,F23=F25), "Bravo. Uspelo ti je.", "Poskusi še enkrat."))</f>
        <v>Uredi po velikosti.</v>
      </c>
      <c r="I22" s="158"/>
      <c r="J22" s="158"/>
      <c r="K22" s="158"/>
      <c r="L22" s="158"/>
      <c r="M22" s="75"/>
      <c r="N22" s="75"/>
      <c r="O22" s="127"/>
      <c r="P22" s="170" t="s">
        <v>64</v>
      </c>
      <c r="Q22" s="127"/>
      <c r="R22" s="170" t="s">
        <v>64</v>
      </c>
      <c r="S22" s="127"/>
      <c r="U22" s="158" t="str">
        <f>IF(OR(O22=0,O23=0,Q22=0,Q23=0,S22=0,S23=0), "Uredi po velikosti.", IF(AND(O22=O24, O23=O25, Q22=Q24, Q23=Q25, S22=S24,S23=S25), "Bravo. Uspelo ti je.", "Poskusi še enkrat."))</f>
        <v>Uredi po velikosti.</v>
      </c>
      <c r="V22" s="158"/>
      <c r="W22" s="158"/>
      <c r="X22" s="158"/>
      <c r="Y22" s="158"/>
    </row>
    <row r="23" spans="2:25" s="21" customFormat="1" ht="24" customHeight="1" x14ac:dyDescent="0.2">
      <c r="B23" s="128"/>
      <c r="C23" s="170"/>
      <c r="D23" s="128"/>
      <c r="E23" s="170"/>
      <c r="F23" s="128"/>
      <c r="H23" s="158"/>
      <c r="I23" s="158"/>
      <c r="J23" s="158"/>
      <c r="K23" s="158"/>
      <c r="L23" s="158"/>
      <c r="M23" s="75"/>
      <c r="N23" s="75"/>
      <c r="O23" s="128"/>
      <c r="P23" s="170"/>
      <c r="Q23" s="128"/>
      <c r="R23" s="170"/>
      <c r="S23" s="128"/>
      <c r="U23" s="158"/>
      <c r="V23" s="158"/>
      <c r="W23" s="158"/>
      <c r="X23" s="158"/>
      <c r="Y23" s="158"/>
    </row>
    <row r="24" spans="2:25" s="21" customFormat="1" ht="24" hidden="1" customHeight="1" x14ac:dyDescent="0.2">
      <c r="B24" s="21">
        <v>7</v>
      </c>
      <c r="D24" s="21">
        <v>7</v>
      </c>
      <c r="F24" s="21">
        <v>7</v>
      </c>
      <c r="O24" s="21">
        <v>9</v>
      </c>
      <c r="Q24" s="21">
        <v>9</v>
      </c>
      <c r="S24" s="21">
        <v>9</v>
      </c>
    </row>
    <row r="25" spans="2:25" s="21" customFormat="1" ht="24" hidden="1" customHeight="1" x14ac:dyDescent="0.2">
      <c r="B25" s="21">
        <v>15</v>
      </c>
      <c r="D25" s="21">
        <v>8</v>
      </c>
      <c r="F25" s="21">
        <v>3</v>
      </c>
      <c r="O25" s="21">
        <v>5</v>
      </c>
      <c r="Q25" s="21">
        <v>4</v>
      </c>
      <c r="S25" s="21">
        <v>2</v>
      </c>
    </row>
    <row r="26" spans="2:25" s="21" customFormat="1" ht="24" customHeight="1" x14ac:dyDescent="0.2"/>
    <row r="27" spans="2:25" s="21" customFormat="1" ht="24" customHeight="1" thickBot="1" x14ac:dyDescent="0.25">
      <c r="B27" s="44">
        <v>7</v>
      </c>
      <c r="C27" s="170" t="s">
        <v>96</v>
      </c>
      <c r="D27" s="44">
        <v>8</v>
      </c>
      <c r="E27" s="170" t="s">
        <v>96</v>
      </c>
      <c r="F27" s="44">
        <v>3</v>
      </c>
      <c r="G27" s="46"/>
      <c r="H27" s="46"/>
      <c r="I27" s="46"/>
      <c r="J27" s="46"/>
      <c r="K27" s="46"/>
      <c r="L27" s="46"/>
      <c r="M27" s="46"/>
      <c r="N27" s="50"/>
      <c r="O27" s="44">
        <v>7</v>
      </c>
      <c r="P27" s="170" t="s">
        <v>96</v>
      </c>
      <c r="Q27" s="44">
        <v>1</v>
      </c>
      <c r="R27" s="170" t="s">
        <v>96</v>
      </c>
      <c r="S27" s="44">
        <v>1</v>
      </c>
      <c r="T27" s="46"/>
      <c r="U27" s="46"/>
      <c r="V27" s="46"/>
      <c r="W27" s="46"/>
      <c r="X27" s="46"/>
      <c r="Y27" s="46"/>
    </row>
    <row r="28" spans="2:25" s="21" customFormat="1" ht="24" customHeight="1" x14ac:dyDescent="0.2">
      <c r="B28" s="69">
        <v>7</v>
      </c>
      <c r="C28" s="170"/>
      <c r="D28" s="69">
        <v>5</v>
      </c>
      <c r="E28" s="170"/>
      <c r="F28" s="69">
        <v>4</v>
      </c>
      <c r="G28" s="46"/>
      <c r="H28" s="46"/>
      <c r="I28" s="46"/>
      <c r="J28" s="46"/>
      <c r="K28" s="46"/>
      <c r="L28" s="46"/>
      <c r="M28" s="46"/>
      <c r="N28" s="50"/>
      <c r="O28" s="69">
        <v>9</v>
      </c>
      <c r="P28" s="170"/>
      <c r="Q28" s="69">
        <v>6</v>
      </c>
      <c r="R28" s="170"/>
      <c r="S28" s="69">
        <v>2</v>
      </c>
      <c r="T28" s="46"/>
      <c r="U28" s="46"/>
      <c r="V28" s="46"/>
      <c r="W28" s="46"/>
      <c r="X28" s="46"/>
      <c r="Y28" s="46"/>
    </row>
    <row r="29" spans="2:25" s="21" customFormat="1" ht="24" customHeight="1" x14ac:dyDescent="0.2"/>
    <row r="30" spans="2:25" s="21" customFormat="1" ht="24" customHeight="1" thickBot="1" x14ac:dyDescent="0.25">
      <c r="B30" s="127"/>
      <c r="C30" s="170" t="s">
        <v>64</v>
      </c>
      <c r="D30" s="127"/>
      <c r="E30" s="170" t="s">
        <v>64</v>
      </c>
      <c r="F30" s="127"/>
      <c r="H30" s="158" t="str">
        <f>IF(OR(B30=0,B31=0,D30=0,D31=0,F30=0,F31=0), "Uredi po velikosti.", IF(AND(B30=B32, B31=B33, D30=D32, D31=D33, F30=F32,F31=F33), "Bravo. Uspelo ti je.", "Poskusi še enkrat."))</f>
        <v>Uredi po velikosti.</v>
      </c>
      <c r="I30" s="158"/>
      <c r="J30" s="158"/>
      <c r="K30" s="158"/>
      <c r="L30" s="158"/>
      <c r="M30" s="75"/>
      <c r="N30" s="75"/>
      <c r="O30" s="127"/>
      <c r="P30" s="170" t="s">
        <v>64</v>
      </c>
      <c r="Q30" s="127"/>
      <c r="R30" s="170" t="s">
        <v>64</v>
      </c>
      <c r="S30" s="127"/>
      <c r="U30" s="158" t="str">
        <f>IF(OR(O30=0,O31=0,Q30=0,Q31=0,S30=0,S31=0), "Uredi po velikosti.", IF(AND(O30=O32, O31=O33, Q30=Q32, Q31=Q33, S30=S32,S31=S33), "Bravo. Uspelo ti je.", "Poskusi še enkrat."))</f>
        <v>Uredi po velikosti.</v>
      </c>
      <c r="V30" s="158"/>
      <c r="W30" s="158"/>
      <c r="X30" s="158"/>
      <c r="Y30" s="158"/>
    </row>
    <row r="31" spans="2:25" s="21" customFormat="1" ht="24" customHeight="1" x14ac:dyDescent="0.2">
      <c r="B31" s="128"/>
      <c r="C31" s="170"/>
      <c r="D31" s="128"/>
      <c r="E31" s="170"/>
      <c r="F31" s="128"/>
      <c r="H31" s="158"/>
      <c r="I31" s="158"/>
      <c r="J31" s="158"/>
      <c r="K31" s="158"/>
      <c r="L31" s="158"/>
      <c r="M31" s="75"/>
      <c r="N31" s="75"/>
      <c r="O31" s="128"/>
      <c r="P31" s="170"/>
      <c r="Q31" s="128"/>
      <c r="R31" s="170"/>
      <c r="S31" s="128"/>
      <c r="U31" s="158"/>
      <c r="V31" s="158"/>
      <c r="W31" s="158"/>
      <c r="X31" s="158"/>
      <c r="Y31" s="158"/>
    </row>
    <row r="32" spans="2:25" s="21" customFormat="1" ht="24" hidden="1" customHeight="1" x14ac:dyDescent="0.2">
      <c r="B32" s="21">
        <v>3</v>
      </c>
      <c r="D32" s="21">
        <v>7</v>
      </c>
      <c r="F32" s="21">
        <v>8</v>
      </c>
      <c r="O32" s="21">
        <v>1</v>
      </c>
      <c r="Q32" s="21">
        <v>1</v>
      </c>
      <c r="S32" s="21">
        <v>7</v>
      </c>
    </row>
    <row r="33" spans="2:19" s="21" customFormat="1" ht="24" hidden="1" customHeight="1" x14ac:dyDescent="0.2">
      <c r="B33" s="21">
        <v>4</v>
      </c>
      <c r="D33" s="21">
        <v>7</v>
      </c>
      <c r="F33" s="21">
        <v>5</v>
      </c>
      <c r="O33" s="21">
        <v>6</v>
      </c>
      <c r="Q33" s="21">
        <v>2</v>
      </c>
      <c r="S33" s="21">
        <v>9</v>
      </c>
    </row>
    <row r="34" spans="2:19" s="21" customFormat="1" ht="24" customHeight="1" x14ac:dyDescent="0.2"/>
    <row r="35" spans="2:19" s="21" customFormat="1" ht="24" customHeight="1" x14ac:dyDescent="0.2"/>
    <row r="36" spans="2:19" s="21" customFormat="1" ht="24" customHeight="1" x14ac:dyDescent="0.2"/>
    <row r="37" spans="2:19" s="21" customFormat="1" ht="24" customHeight="1" x14ac:dyDescent="0.2"/>
    <row r="38" spans="2:19" s="21" customFormat="1" ht="24" customHeight="1" x14ac:dyDescent="0.2"/>
    <row r="39" spans="2:19" s="21" customFormat="1" ht="24" customHeight="1" x14ac:dyDescent="0.2"/>
    <row r="40" spans="2:19" s="21" customFormat="1" ht="24" customHeight="1" x14ac:dyDescent="0.2"/>
    <row r="41" spans="2:19" s="21" customFormat="1" ht="24" customHeight="1" x14ac:dyDescent="0.2"/>
    <row r="42" spans="2:19" s="21" customFormat="1" ht="24" customHeight="1" x14ac:dyDescent="0.2"/>
    <row r="43" spans="2:19" s="21" customFormat="1" ht="24" customHeight="1" x14ac:dyDescent="0.2"/>
    <row r="44" spans="2:19" s="21" customFormat="1" ht="24" customHeight="1" x14ac:dyDescent="0.2"/>
  </sheetData>
  <sheetProtection sheet="1" objects="1" scenarios="1"/>
  <mergeCells count="30">
    <mergeCell ref="R30:R31"/>
    <mergeCell ref="U30:Y31"/>
    <mergeCell ref="C30:C31"/>
    <mergeCell ref="E30:E31"/>
    <mergeCell ref="H30:L31"/>
    <mergeCell ref="P30:P31"/>
    <mergeCell ref="R7:R8"/>
    <mergeCell ref="P10:P11"/>
    <mergeCell ref="R10:R11"/>
    <mergeCell ref="C10:C11"/>
    <mergeCell ref="E10:E11"/>
    <mergeCell ref="E7:E8"/>
    <mergeCell ref="H10:L11"/>
    <mergeCell ref="C7:C8"/>
    <mergeCell ref="C19:C20"/>
    <mergeCell ref="E19:E20"/>
    <mergeCell ref="C22:C23"/>
    <mergeCell ref="E22:E23"/>
    <mergeCell ref="P7:P8"/>
    <mergeCell ref="U10:Y11"/>
    <mergeCell ref="P19:P20"/>
    <mergeCell ref="R19:R20"/>
    <mergeCell ref="P22:P23"/>
    <mergeCell ref="R22:R23"/>
    <mergeCell ref="U22:Y23"/>
    <mergeCell ref="C27:C28"/>
    <mergeCell ref="E27:E28"/>
    <mergeCell ref="P27:P28"/>
    <mergeCell ref="R27:R28"/>
    <mergeCell ref="H22:L23"/>
  </mergeCells>
  <phoneticPr fontId="35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T38"/>
  <sheetViews>
    <sheetView showGridLines="0" showRowColHeaders="0" workbookViewId="0">
      <selection activeCell="J8" sqref="J8"/>
    </sheetView>
  </sheetViews>
  <sheetFormatPr defaultRowHeight="20.25" x14ac:dyDescent="0.3"/>
  <cols>
    <col min="1" max="1" width="5.140625" style="1" customWidth="1"/>
    <col min="2" max="8" width="4.85546875" style="1" customWidth="1"/>
    <col min="9" max="9" width="6.42578125" style="1" customWidth="1"/>
    <col min="10" max="10" width="6.140625" style="94" customWidth="1"/>
    <col min="11" max="11" width="3.42578125" style="1" customWidth="1"/>
    <col min="12" max="12" width="54.140625" style="91" customWidth="1"/>
    <col min="13" max="13" width="9.140625" style="141" hidden="1" customWidth="1"/>
    <col min="14" max="16384" width="9.140625" style="1"/>
  </cols>
  <sheetData>
    <row r="2" spans="2:19" x14ac:dyDescent="0.3">
      <c r="B2" s="28" t="s">
        <v>0</v>
      </c>
    </row>
    <row r="3" spans="2:19" x14ac:dyDescent="0.3">
      <c r="B3" s="29"/>
    </row>
    <row r="4" spans="2:19" x14ac:dyDescent="0.3">
      <c r="B4" s="5" t="s">
        <v>12</v>
      </c>
    </row>
    <row r="5" spans="2:19" ht="21" thickBot="1" x14ac:dyDescent="0.35"/>
    <row r="6" spans="2:19" ht="24" customHeight="1" thickBot="1" x14ac:dyDescent="0.35">
      <c r="B6" s="9"/>
      <c r="C6" s="10"/>
      <c r="D6" s="10"/>
      <c r="E6" s="10"/>
      <c r="F6" s="10"/>
      <c r="G6" s="11"/>
      <c r="H6" s="12"/>
    </row>
    <row r="8" spans="2:19" ht="24" customHeight="1" x14ac:dyDescent="0.3">
      <c r="B8" s="29" t="s">
        <v>1</v>
      </c>
      <c r="C8" s="29"/>
      <c r="D8" s="29"/>
      <c r="E8" s="29"/>
      <c r="F8" s="29"/>
      <c r="G8" s="29"/>
      <c r="H8" s="29"/>
      <c r="I8" s="29"/>
      <c r="J8" s="115"/>
      <c r="L8" s="89" t="str">
        <f>IF(J8=0,"Zapiši.",IF(J8=M8,"Pravilno!","Poskusi znova. Poglej dobro sliko!"))</f>
        <v>Zapiši.</v>
      </c>
      <c r="M8" s="142">
        <v>7</v>
      </c>
      <c r="N8" s="3"/>
      <c r="O8" s="3"/>
      <c r="P8" s="3"/>
      <c r="Q8" s="3"/>
      <c r="R8" s="3"/>
      <c r="S8" s="3"/>
    </row>
    <row r="9" spans="2:19" x14ac:dyDescent="0.3">
      <c r="B9" s="29"/>
      <c r="C9" s="29"/>
      <c r="D9" s="29"/>
      <c r="E9" s="29"/>
      <c r="F9" s="29"/>
      <c r="G9" s="29"/>
      <c r="H9" s="29"/>
      <c r="I9" s="29"/>
      <c r="L9" s="5"/>
      <c r="M9" s="142"/>
      <c r="N9" s="3"/>
      <c r="O9" s="3"/>
      <c r="P9" s="3"/>
      <c r="Q9" s="3"/>
      <c r="R9" s="3"/>
      <c r="S9" s="3"/>
    </row>
    <row r="10" spans="2:19" ht="24" customHeight="1" x14ac:dyDescent="0.3">
      <c r="B10" s="29" t="s">
        <v>13</v>
      </c>
      <c r="C10" s="29"/>
      <c r="D10" s="29"/>
      <c r="E10" s="29"/>
      <c r="F10" s="29"/>
      <c r="G10" s="29"/>
      <c r="H10" s="29"/>
      <c r="I10" s="29"/>
      <c r="J10" s="115"/>
      <c r="L10" s="89" t="str">
        <f>IF(J10=0,"Zapiši.",IF(J10=M10,"Pravilno!","Poskusi znova. Poglej dobro sliko!"))</f>
        <v>Zapiši.</v>
      </c>
      <c r="M10" s="142">
        <v>5</v>
      </c>
      <c r="N10" s="3"/>
      <c r="O10" s="3"/>
      <c r="P10" s="3"/>
      <c r="Q10" s="3"/>
      <c r="R10" s="3"/>
      <c r="S10" s="3"/>
    </row>
    <row r="11" spans="2:19" x14ac:dyDescent="0.3">
      <c r="B11" s="29"/>
      <c r="C11" s="29"/>
      <c r="D11" s="29"/>
      <c r="E11" s="29"/>
      <c r="F11" s="29"/>
      <c r="G11" s="29"/>
      <c r="H11" s="29"/>
      <c r="I11" s="29"/>
      <c r="L11" s="5"/>
      <c r="M11" s="142"/>
      <c r="N11" s="3"/>
      <c r="O11" s="3"/>
      <c r="P11" s="3"/>
      <c r="Q11" s="3"/>
      <c r="R11" s="3"/>
      <c r="S11" s="3"/>
    </row>
    <row r="12" spans="2:19" ht="24.95" customHeight="1" thickBot="1" x14ac:dyDescent="0.35">
      <c r="B12" s="154" t="s">
        <v>2</v>
      </c>
      <c r="C12" s="154"/>
      <c r="D12" s="154"/>
      <c r="E12" s="154"/>
      <c r="F12" s="154"/>
      <c r="G12" s="154"/>
      <c r="H12" s="154"/>
      <c r="I12" s="154"/>
      <c r="J12" s="116"/>
      <c r="L12" s="152" t="str">
        <f>IF(OR(J12=0, J13=0), "Zapiši.",IF(AND(J12=M12, J13=M13), "Pravilno!","Poskusi znova. Poglej dobro sliko!"))</f>
        <v>Zapiši.</v>
      </c>
      <c r="M12" s="140">
        <v>5</v>
      </c>
      <c r="N12" s="140"/>
      <c r="O12" s="140"/>
      <c r="P12" s="140"/>
      <c r="Q12" s="140"/>
      <c r="R12" s="140"/>
      <c r="S12" s="140"/>
    </row>
    <row r="13" spans="2:19" ht="24.95" customHeight="1" x14ac:dyDescent="0.3">
      <c r="B13" s="154"/>
      <c r="C13" s="154"/>
      <c r="D13" s="154"/>
      <c r="E13" s="154"/>
      <c r="F13" s="154"/>
      <c r="G13" s="154"/>
      <c r="H13" s="154"/>
      <c r="I13" s="154"/>
      <c r="J13" s="115"/>
      <c r="L13" s="152"/>
      <c r="M13" s="140">
        <v>7</v>
      </c>
      <c r="N13" s="140"/>
      <c r="O13" s="140"/>
      <c r="P13" s="140"/>
      <c r="Q13" s="140"/>
      <c r="R13" s="140"/>
      <c r="S13" s="140"/>
    </row>
    <row r="16" spans="2:19" x14ac:dyDescent="0.3">
      <c r="B16" s="5" t="s">
        <v>14</v>
      </c>
    </row>
    <row r="17" spans="2:13" s="6" customFormat="1" ht="24" customHeight="1" x14ac:dyDescent="0.3">
      <c r="J17" s="90"/>
      <c r="L17" s="92"/>
      <c r="M17" s="143"/>
    </row>
    <row r="18" spans="2:13" s="6" customFormat="1" ht="24" customHeight="1" x14ac:dyDescent="0.3">
      <c r="D18" s="7"/>
      <c r="E18" s="8"/>
      <c r="F18" s="18"/>
      <c r="G18" s="19"/>
      <c r="J18" s="90"/>
      <c r="L18" s="92"/>
      <c r="M18" s="143"/>
    </row>
    <row r="19" spans="2:13" s="6" customFormat="1" ht="24" customHeight="1" x14ac:dyDescent="0.3">
      <c r="C19" s="18"/>
      <c r="D19" s="19"/>
      <c r="E19" s="7"/>
      <c r="F19" s="8"/>
      <c r="G19" s="7"/>
      <c r="H19" s="8"/>
      <c r="J19" s="90"/>
      <c r="L19" s="92"/>
      <c r="M19" s="143"/>
    </row>
    <row r="21" spans="2:13" ht="24" customHeight="1" x14ac:dyDescent="0.3">
      <c r="B21" s="29" t="s">
        <v>1</v>
      </c>
      <c r="C21" s="29"/>
      <c r="D21" s="29"/>
      <c r="E21" s="29"/>
      <c r="F21" s="29"/>
      <c r="G21" s="29"/>
      <c r="H21" s="29"/>
      <c r="I21" s="29"/>
      <c r="J21" s="115"/>
      <c r="L21" s="89" t="str">
        <f>IF(J21=0,"Zapiši.",IF(J21=M21,"Pravilno!","Poskusi znova. Poglej dobro sliko!"))</f>
        <v>Zapiši.</v>
      </c>
      <c r="M21" s="141">
        <v>5</v>
      </c>
    </row>
    <row r="22" spans="2:13" x14ac:dyDescent="0.3">
      <c r="B22" s="29"/>
      <c r="C22" s="29"/>
      <c r="D22" s="29"/>
      <c r="E22" s="29"/>
      <c r="F22" s="29"/>
      <c r="G22" s="29"/>
      <c r="H22" s="29"/>
      <c r="I22" s="29"/>
      <c r="L22" s="5"/>
    </row>
    <row r="23" spans="2:13" ht="24" customHeight="1" x14ac:dyDescent="0.3">
      <c r="B23" s="29" t="s">
        <v>13</v>
      </c>
      <c r="C23" s="29"/>
      <c r="D23" s="29"/>
      <c r="E23" s="29"/>
      <c r="F23" s="29"/>
      <c r="G23" s="29"/>
      <c r="H23" s="29"/>
      <c r="I23" s="29"/>
      <c r="J23" s="115"/>
      <c r="L23" s="89" t="str">
        <f>IF(J23=0,"Zapiši.",IF(J23=M23,"Pravilno!","Poskusi znova. Poglej dobro sliko!"))</f>
        <v>Zapiši.</v>
      </c>
      <c r="M23" s="141">
        <v>2</v>
      </c>
    </row>
    <row r="24" spans="2:13" x14ac:dyDescent="0.3">
      <c r="B24" s="29"/>
      <c r="C24" s="29"/>
      <c r="D24" s="29"/>
      <c r="E24" s="29"/>
      <c r="F24" s="29"/>
      <c r="G24" s="29"/>
      <c r="H24" s="29"/>
      <c r="I24" s="29"/>
      <c r="L24" s="5"/>
    </row>
    <row r="25" spans="2:13" ht="24.95" customHeight="1" thickBot="1" x14ac:dyDescent="0.35">
      <c r="B25" s="153" t="s">
        <v>23</v>
      </c>
      <c r="C25" s="154"/>
      <c r="D25" s="154"/>
      <c r="E25" s="154"/>
      <c r="F25" s="154"/>
      <c r="G25" s="154"/>
      <c r="H25" s="154"/>
      <c r="I25" s="154"/>
      <c r="J25" s="116"/>
      <c r="L25" s="152" t="str">
        <f>IF(OR(J25=0, J26=0), "Zapiši.",IF(AND(J25=M25, J26=M26), "Pravilno!","Poskusi znova. Poglej dobro sliko!"))</f>
        <v>Zapiši.</v>
      </c>
      <c r="M25" s="141">
        <v>3</v>
      </c>
    </row>
    <row r="26" spans="2:13" ht="24.95" customHeight="1" x14ac:dyDescent="0.3">
      <c r="B26" s="154"/>
      <c r="C26" s="154"/>
      <c r="D26" s="154"/>
      <c r="E26" s="154"/>
      <c r="F26" s="154"/>
      <c r="G26" s="154"/>
      <c r="H26" s="154"/>
      <c r="I26" s="154"/>
      <c r="J26" s="115"/>
      <c r="L26" s="152"/>
      <c r="M26" s="141">
        <v>5</v>
      </c>
    </row>
    <row r="27" spans="2:13" x14ac:dyDescent="0.3">
      <c r="B27" s="29"/>
      <c r="C27" s="29"/>
      <c r="D27" s="29"/>
      <c r="E27" s="29"/>
      <c r="F27" s="29"/>
      <c r="G27" s="29"/>
      <c r="H27" s="29"/>
      <c r="I27" s="29"/>
    </row>
    <row r="29" spans="2:13" x14ac:dyDescent="0.3">
      <c r="B29" s="5" t="s">
        <v>16</v>
      </c>
    </row>
    <row r="30" spans="2:13" ht="21" thickBot="1" x14ac:dyDescent="0.35"/>
    <row r="31" spans="2:13" customFormat="1" ht="24" customHeight="1" thickBot="1" x14ac:dyDescent="0.25">
      <c r="B31" s="13"/>
      <c r="C31" s="14"/>
      <c r="D31" s="15"/>
      <c r="E31" s="16"/>
      <c r="F31" s="15"/>
      <c r="G31" s="16"/>
      <c r="H31" s="17"/>
      <c r="J31" s="95"/>
      <c r="L31" s="93"/>
      <c r="M31" s="144"/>
    </row>
    <row r="33" spans="2:20" ht="24" customHeight="1" x14ac:dyDescent="0.3">
      <c r="B33" s="29" t="s">
        <v>1</v>
      </c>
      <c r="C33" s="29"/>
      <c r="D33" s="29"/>
      <c r="E33" s="29"/>
      <c r="F33" s="29"/>
      <c r="G33" s="29"/>
      <c r="H33" s="29"/>
      <c r="I33" s="29"/>
      <c r="J33" s="115"/>
      <c r="L33" s="89" t="str">
        <f>IF(J33=0,"Zapiši.",IF(J33=M33,"Pravilno!","Poskusi znova. Poglej dobro sliko!"))</f>
        <v>Zapiši.</v>
      </c>
      <c r="M33" s="142">
        <v>5</v>
      </c>
      <c r="N33" s="3"/>
      <c r="O33" s="3"/>
      <c r="P33" s="3"/>
      <c r="Q33" s="3"/>
      <c r="R33" s="3"/>
      <c r="S33" s="3"/>
      <c r="T33" s="3"/>
    </row>
    <row r="34" spans="2:20" x14ac:dyDescent="0.3">
      <c r="B34" s="29"/>
      <c r="C34" s="29"/>
      <c r="D34" s="29"/>
      <c r="E34" s="29"/>
      <c r="F34" s="29"/>
      <c r="G34" s="29"/>
      <c r="H34" s="29"/>
      <c r="I34" s="29"/>
      <c r="L34" s="5"/>
      <c r="M34" s="142"/>
      <c r="N34" s="3"/>
      <c r="O34" s="3"/>
      <c r="P34" s="3"/>
      <c r="Q34" s="3"/>
      <c r="R34" s="3"/>
      <c r="S34" s="3"/>
      <c r="T34" s="3"/>
    </row>
    <row r="35" spans="2:20" ht="24" customHeight="1" x14ac:dyDescent="0.3">
      <c r="B35" s="29" t="s">
        <v>13</v>
      </c>
      <c r="C35" s="29"/>
      <c r="D35" s="29"/>
      <c r="E35" s="29"/>
      <c r="F35" s="29"/>
      <c r="G35" s="29"/>
      <c r="H35" s="29"/>
      <c r="I35" s="29"/>
      <c r="J35" s="115"/>
      <c r="L35" s="89" t="str">
        <f>IF(J35=0,"Zapiši.",IF(J35=M35,"Pravilno!","Poskusi znova. Poglej dobro sliko!"))</f>
        <v>Zapiši.</v>
      </c>
      <c r="M35" s="142">
        <v>3</v>
      </c>
      <c r="N35" s="3"/>
      <c r="O35" s="3"/>
      <c r="P35" s="3"/>
      <c r="Q35" s="3"/>
      <c r="R35" s="3"/>
      <c r="S35" s="3"/>
      <c r="T35" s="3"/>
    </row>
    <row r="36" spans="2:20" ht="24" customHeight="1" x14ac:dyDescent="0.3">
      <c r="B36" s="30"/>
      <c r="C36" s="29"/>
      <c r="D36" s="29"/>
      <c r="E36" s="29"/>
      <c r="F36" s="29"/>
      <c r="G36" s="29"/>
      <c r="H36" s="29"/>
      <c r="I36" s="29"/>
      <c r="J36" s="96"/>
      <c r="L36" s="89"/>
      <c r="M36" s="142"/>
      <c r="N36" s="3"/>
      <c r="O36" s="3"/>
      <c r="P36" s="3"/>
      <c r="Q36" s="3"/>
      <c r="R36" s="3"/>
      <c r="S36" s="3"/>
      <c r="T36" s="3"/>
    </row>
    <row r="37" spans="2:20" ht="24" customHeight="1" thickBot="1" x14ac:dyDescent="0.3">
      <c r="B37" s="111">
        <v>3</v>
      </c>
      <c r="C37" s="154" t="s">
        <v>17</v>
      </c>
      <c r="D37" s="154"/>
      <c r="E37" s="154"/>
      <c r="F37" s="154"/>
      <c r="G37" s="154"/>
      <c r="H37" s="154"/>
      <c r="I37" s="154"/>
      <c r="J37" s="155"/>
      <c r="L37" s="152" t="str">
        <f>IF(J37=0,"Zapiši.",IF(J37="ne", "Pravilno!","Napačno. Pokliči učiteljico, da ti pojasni."))</f>
        <v>Zapiši.</v>
      </c>
      <c r="M37" s="152"/>
      <c r="N37" s="152"/>
      <c r="O37" s="152"/>
      <c r="P37" s="152"/>
      <c r="Q37" s="152"/>
      <c r="R37" s="152"/>
      <c r="S37" s="152"/>
      <c r="T37" s="152"/>
    </row>
    <row r="38" spans="2:20" ht="20.25" customHeight="1" x14ac:dyDescent="0.25">
      <c r="B38" s="61">
        <v>5</v>
      </c>
      <c r="C38" s="154"/>
      <c r="D38" s="154"/>
      <c r="E38" s="154"/>
      <c r="F38" s="154"/>
      <c r="G38" s="154"/>
      <c r="H38" s="154"/>
      <c r="I38" s="154"/>
      <c r="J38" s="155"/>
      <c r="L38" s="152"/>
      <c r="M38" s="152"/>
      <c r="N38" s="152"/>
      <c r="O38" s="152"/>
      <c r="P38" s="152"/>
      <c r="Q38" s="152"/>
      <c r="R38" s="152"/>
      <c r="S38" s="152"/>
      <c r="T38" s="152"/>
    </row>
  </sheetData>
  <sheetProtection sheet="1" objects="1" scenarios="1"/>
  <mergeCells count="15">
    <mergeCell ref="R37:R38"/>
    <mergeCell ref="S37:S38"/>
    <mergeCell ref="T37:T38"/>
    <mergeCell ref="N37:N38"/>
    <mergeCell ref="O37:O38"/>
    <mergeCell ref="P37:P38"/>
    <mergeCell ref="Q37:Q38"/>
    <mergeCell ref="M37:M38"/>
    <mergeCell ref="B25:I26"/>
    <mergeCell ref="B12:I13"/>
    <mergeCell ref="C37:I38"/>
    <mergeCell ref="L25:L26"/>
    <mergeCell ref="J37:J38"/>
    <mergeCell ref="L12:L13"/>
    <mergeCell ref="L37:L38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Y77"/>
  <sheetViews>
    <sheetView showGridLines="0" showRowColHeaders="0" workbookViewId="0">
      <selection activeCell="M8" sqref="M8"/>
    </sheetView>
  </sheetViews>
  <sheetFormatPr defaultRowHeight="15" x14ac:dyDescent="0.2"/>
  <cols>
    <col min="1" max="18" width="4.85546875" style="21" customWidth="1"/>
    <col min="19" max="19" width="45.28515625" style="34" customWidth="1"/>
    <col min="20" max="20" width="4.85546875" style="21" hidden="1" customWidth="1"/>
    <col min="21" max="21" width="10.42578125" style="21" hidden="1" customWidth="1"/>
    <col min="22" max="16384" width="9.140625" style="21"/>
  </cols>
  <sheetData>
    <row r="2" spans="1:25" ht="25.5" customHeight="1" x14ac:dyDescent="0.25">
      <c r="A2" s="20"/>
      <c r="B2" s="28" t="s">
        <v>0</v>
      </c>
      <c r="C2" s="20"/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3"/>
      <c r="T2" s="20"/>
      <c r="U2" s="20"/>
    </row>
    <row r="3" spans="1:25" ht="18.75" customHeight="1" x14ac:dyDescent="0.25">
      <c r="A3" s="20"/>
      <c r="B3" s="33"/>
      <c r="C3" s="20"/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/>
      <c r="T3" s="20"/>
      <c r="U3" s="20"/>
    </row>
    <row r="4" spans="1:25" ht="24" customHeight="1" x14ac:dyDescent="0.2">
      <c r="B4" s="34" t="s">
        <v>18</v>
      </c>
    </row>
    <row r="5" spans="1:25" ht="24" customHeight="1" x14ac:dyDescent="0.2">
      <c r="B5" s="34"/>
    </row>
    <row r="6" spans="1:25" ht="15.75" x14ac:dyDescent="0.25">
      <c r="B6" s="20" t="s">
        <v>12</v>
      </c>
    </row>
    <row r="7" spans="1:25" ht="24" customHeight="1" x14ac:dyDescent="0.2"/>
    <row r="8" spans="1:25" ht="24" customHeight="1" thickBot="1" x14ac:dyDescent="0.25">
      <c r="G8" s="157" t="s">
        <v>19</v>
      </c>
      <c r="H8" s="157"/>
      <c r="I8" s="157"/>
      <c r="J8" s="157"/>
      <c r="K8" s="157"/>
      <c r="L8" s="157"/>
      <c r="M8" s="117"/>
      <c r="N8" s="158" t="s">
        <v>20</v>
      </c>
      <c r="O8" s="158"/>
      <c r="P8" s="158"/>
      <c r="Q8" s="158"/>
      <c r="S8" s="152" t="str">
        <f>IF(OR(M8=0,M9=0),"Dopolni.",IF(AND(M8=T8,M9=T9),"Pravilno!",IF(M8/M9=U8,"Okrajšaj ulomek!","Poskusi znova. Poglej dobro sliko!")))</f>
        <v>Dopolni.</v>
      </c>
      <c r="T8" s="140">
        <v>1</v>
      </c>
      <c r="U8" s="140">
        <v>0.5</v>
      </c>
      <c r="V8" s="140"/>
      <c r="W8" s="140"/>
      <c r="X8" s="140"/>
      <c r="Y8" s="140"/>
    </row>
    <row r="9" spans="1:25" ht="24" customHeight="1" x14ac:dyDescent="0.2">
      <c r="G9" s="157"/>
      <c r="H9" s="157"/>
      <c r="I9" s="157"/>
      <c r="J9" s="157"/>
      <c r="K9" s="157"/>
      <c r="L9" s="157"/>
      <c r="M9" s="118"/>
      <c r="N9" s="158"/>
      <c r="O9" s="158"/>
      <c r="P9" s="158"/>
      <c r="Q9" s="158"/>
      <c r="S9" s="152"/>
      <c r="T9" s="140">
        <v>2</v>
      </c>
      <c r="U9" s="140"/>
      <c r="V9" s="140"/>
      <c r="W9" s="140"/>
      <c r="X9" s="140"/>
      <c r="Y9" s="140"/>
    </row>
    <row r="10" spans="1:25" ht="24" customHeight="1" x14ac:dyDescent="0.25">
      <c r="G10" s="34"/>
      <c r="H10" s="34"/>
      <c r="I10" s="34"/>
      <c r="J10" s="34"/>
      <c r="K10" s="34"/>
      <c r="L10" s="34"/>
      <c r="M10" s="36"/>
      <c r="N10" s="34"/>
      <c r="O10" s="34"/>
      <c r="P10" s="34"/>
      <c r="Q10" s="34"/>
      <c r="S10" s="33"/>
      <c r="T10" s="32"/>
      <c r="U10" s="32"/>
      <c r="V10" s="32"/>
      <c r="W10" s="32"/>
      <c r="X10" s="32"/>
      <c r="Y10" s="32"/>
    </row>
    <row r="11" spans="1:25" ht="24" customHeight="1" thickBot="1" x14ac:dyDescent="0.25">
      <c r="G11" s="157" t="s">
        <v>21</v>
      </c>
      <c r="H11" s="157"/>
      <c r="I11" s="157"/>
      <c r="J11" s="157"/>
      <c r="K11" s="157"/>
      <c r="L11" s="157"/>
      <c r="M11" s="117"/>
      <c r="N11" s="158" t="s">
        <v>20</v>
      </c>
      <c r="O11" s="158"/>
      <c r="P11" s="158"/>
      <c r="Q11" s="158"/>
      <c r="S11" s="152" t="str">
        <f>IF(OR(M11=0,M12=0),"Dopolni.",IF(AND(M11=T11,M12=T12),"Pravilno!",IF(M11/M12=U11,"Okrajšaj ulomek!","Poskusi znova. Poglej dobro sliko!")))</f>
        <v>Dopolni.</v>
      </c>
      <c r="T11" s="140">
        <v>1</v>
      </c>
      <c r="U11" s="140">
        <v>0.5</v>
      </c>
      <c r="V11" s="140"/>
      <c r="W11" s="140"/>
      <c r="X11" s="140"/>
      <c r="Y11" s="140"/>
    </row>
    <row r="12" spans="1:25" ht="24" customHeight="1" x14ac:dyDescent="0.2">
      <c r="G12" s="157"/>
      <c r="H12" s="157"/>
      <c r="I12" s="157"/>
      <c r="J12" s="157"/>
      <c r="K12" s="157"/>
      <c r="L12" s="157"/>
      <c r="M12" s="118"/>
      <c r="N12" s="158"/>
      <c r="O12" s="158"/>
      <c r="P12" s="158"/>
      <c r="Q12" s="158"/>
      <c r="S12" s="152"/>
      <c r="T12" s="140">
        <v>2</v>
      </c>
      <c r="U12" s="140"/>
      <c r="V12" s="140"/>
      <c r="W12" s="140"/>
      <c r="X12" s="140"/>
      <c r="Y12" s="140"/>
    </row>
    <row r="13" spans="1:25" ht="24" customHeight="1" x14ac:dyDescent="0.25">
      <c r="G13" s="23"/>
      <c r="H13" s="23"/>
      <c r="I13" s="23"/>
      <c r="J13" s="23"/>
      <c r="K13" s="23"/>
      <c r="L13" s="23"/>
      <c r="M13" s="37"/>
      <c r="N13" s="24"/>
      <c r="O13" s="24"/>
      <c r="P13" s="24"/>
      <c r="Q13" s="24"/>
      <c r="S13" s="33"/>
      <c r="T13" s="32"/>
      <c r="U13" s="32"/>
      <c r="V13" s="32"/>
      <c r="W13" s="32"/>
      <c r="X13" s="32"/>
      <c r="Y13" s="32"/>
    </row>
    <row r="14" spans="1:25" ht="24" customHeight="1" x14ac:dyDescent="0.25">
      <c r="M14" s="36"/>
      <c r="S14" s="33"/>
      <c r="T14" s="32"/>
      <c r="U14" s="32"/>
      <c r="V14" s="32"/>
      <c r="W14" s="32"/>
      <c r="X14" s="32"/>
      <c r="Y14" s="32"/>
    </row>
    <row r="15" spans="1:25" ht="24" customHeight="1" x14ac:dyDescent="0.25">
      <c r="B15" s="20" t="s">
        <v>14</v>
      </c>
      <c r="M15" s="36"/>
      <c r="S15" s="33"/>
      <c r="T15" s="32"/>
      <c r="U15" s="32"/>
      <c r="V15" s="32"/>
      <c r="W15" s="32"/>
      <c r="X15" s="32"/>
      <c r="Y15" s="32"/>
    </row>
    <row r="16" spans="1:25" ht="24" customHeight="1" x14ac:dyDescent="0.25">
      <c r="M16" s="36"/>
      <c r="S16" s="33"/>
      <c r="T16" s="32"/>
      <c r="U16" s="32"/>
      <c r="V16" s="32"/>
      <c r="W16" s="32"/>
      <c r="X16" s="32"/>
      <c r="Y16" s="32"/>
    </row>
    <row r="17" spans="1:25" ht="24" customHeight="1" thickBot="1" x14ac:dyDescent="0.25">
      <c r="G17" s="157" t="s">
        <v>19</v>
      </c>
      <c r="H17" s="157"/>
      <c r="I17" s="157"/>
      <c r="J17" s="157"/>
      <c r="K17" s="157"/>
      <c r="L17" s="157"/>
      <c r="M17" s="119"/>
      <c r="N17" s="158" t="s">
        <v>20</v>
      </c>
      <c r="O17" s="158"/>
      <c r="P17" s="158"/>
      <c r="Q17" s="158"/>
      <c r="S17" s="152" t="str">
        <f>IF(OR(M17=0,M18=0),"Dopolni.",IF(AND(M17=T17,M18=T18),"Pravilno!",IF(M17/M18=U17,"Okrajšaj ulomek!","Poskusi znova. Poglej dobro sliko!")))</f>
        <v>Dopolni.</v>
      </c>
      <c r="T17" s="140">
        <v>3</v>
      </c>
      <c r="U17" s="140">
        <v>0.375</v>
      </c>
      <c r="V17" s="140"/>
      <c r="W17" s="140"/>
      <c r="X17" s="140"/>
      <c r="Y17" s="140"/>
    </row>
    <row r="18" spans="1:25" ht="24" customHeight="1" x14ac:dyDescent="0.2">
      <c r="G18" s="157"/>
      <c r="H18" s="157"/>
      <c r="I18" s="157"/>
      <c r="J18" s="157"/>
      <c r="K18" s="157"/>
      <c r="L18" s="157"/>
      <c r="M18" s="120"/>
      <c r="N18" s="158"/>
      <c r="O18" s="158"/>
      <c r="P18" s="158"/>
      <c r="Q18" s="158"/>
      <c r="S18" s="152"/>
      <c r="T18" s="140">
        <v>8</v>
      </c>
      <c r="U18" s="140"/>
      <c r="V18" s="140"/>
      <c r="W18" s="140"/>
      <c r="X18" s="140"/>
      <c r="Y18" s="140"/>
    </row>
    <row r="19" spans="1:25" ht="24" customHeight="1" x14ac:dyDescent="0.25">
      <c r="G19" s="34"/>
      <c r="H19" s="34"/>
      <c r="I19" s="34"/>
      <c r="J19" s="34"/>
      <c r="K19" s="34"/>
      <c r="L19" s="34"/>
      <c r="M19" s="36"/>
      <c r="N19" s="34"/>
      <c r="O19" s="34"/>
      <c r="P19" s="34"/>
      <c r="Q19" s="34"/>
      <c r="S19" s="33"/>
      <c r="T19" s="32"/>
      <c r="U19" s="32"/>
      <c r="V19" s="32"/>
      <c r="W19" s="32"/>
      <c r="X19" s="32"/>
      <c r="Y19" s="32"/>
    </row>
    <row r="20" spans="1:25" ht="24" customHeight="1" thickBot="1" x14ac:dyDescent="0.25">
      <c r="G20" s="157" t="s">
        <v>21</v>
      </c>
      <c r="H20" s="157"/>
      <c r="I20" s="157"/>
      <c r="J20" s="157"/>
      <c r="K20" s="157"/>
      <c r="L20" s="157"/>
      <c r="M20" s="119"/>
      <c r="N20" s="158" t="s">
        <v>20</v>
      </c>
      <c r="O20" s="158"/>
      <c r="P20" s="158"/>
      <c r="Q20" s="158"/>
      <c r="S20" s="152" t="str">
        <f>IF(OR(M20=0,M21=0),"Dopolni.",IF(AND(M20=T20,M21=T21),"Pravilno!",IF(M20/M21=U20,"Okrajšaj ulomek!","Poskusi znova. Poglej dobro sliko!")))</f>
        <v>Dopolni.</v>
      </c>
      <c r="T20" s="140">
        <v>5</v>
      </c>
      <c r="U20" s="140">
        <v>0.625</v>
      </c>
      <c r="V20" s="140"/>
      <c r="W20" s="140"/>
      <c r="X20" s="140"/>
      <c r="Y20" s="140"/>
    </row>
    <row r="21" spans="1:25" ht="24" customHeight="1" x14ac:dyDescent="0.2">
      <c r="G21" s="157"/>
      <c r="H21" s="157"/>
      <c r="I21" s="157"/>
      <c r="J21" s="157"/>
      <c r="K21" s="157"/>
      <c r="L21" s="157"/>
      <c r="M21" s="120"/>
      <c r="N21" s="158"/>
      <c r="O21" s="158"/>
      <c r="P21" s="158"/>
      <c r="Q21" s="158"/>
      <c r="S21" s="152"/>
      <c r="T21" s="140">
        <v>8</v>
      </c>
      <c r="U21" s="140"/>
      <c r="V21" s="140"/>
      <c r="W21" s="140"/>
      <c r="X21" s="140"/>
      <c r="Y21" s="140"/>
    </row>
    <row r="22" spans="1:25" ht="24" customHeight="1" x14ac:dyDescent="0.2"/>
    <row r="23" spans="1:25" s="26" customFormat="1" ht="32.25" customHeight="1" x14ac:dyDescent="0.2">
      <c r="B23" s="99" t="s">
        <v>135</v>
      </c>
      <c r="S23" s="35"/>
    </row>
    <row r="24" spans="1:25" ht="24" customHeight="1" thickBot="1" x14ac:dyDescent="0.25">
      <c r="G24" s="119"/>
      <c r="H24" s="159" t="s">
        <v>22</v>
      </c>
      <c r="I24" s="27">
        <v>9</v>
      </c>
      <c r="J24" s="159"/>
      <c r="K24" s="152" t="str">
        <f>IF(OR(G24=0,I25=0),"Dopolni.",IF(AND(G24=T24,I25=T25),"Pravilno!","Poskusi znova. Poglej dobro sliko!"))</f>
        <v>Dopolni.</v>
      </c>
      <c r="L24" s="152"/>
      <c r="M24" s="152"/>
      <c r="N24" s="152"/>
      <c r="O24" s="152"/>
      <c r="P24" s="152"/>
      <c r="Q24" s="152"/>
      <c r="R24" s="152"/>
      <c r="S24" s="152"/>
      <c r="T24" s="140">
        <v>6</v>
      </c>
      <c r="U24" s="140"/>
      <c r="V24" s="140"/>
    </row>
    <row r="25" spans="1:25" ht="24" customHeight="1" x14ac:dyDescent="0.2">
      <c r="G25" s="25">
        <v>16</v>
      </c>
      <c r="H25" s="159"/>
      <c r="I25" s="120"/>
      <c r="J25" s="159"/>
      <c r="K25" s="152"/>
      <c r="L25" s="152"/>
      <c r="M25" s="152"/>
      <c r="N25" s="152"/>
      <c r="O25" s="152"/>
      <c r="P25" s="152"/>
      <c r="Q25" s="152"/>
      <c r="R25" s="152"/>
      <c r="S25" s="152"/>
      <c r="T25" s="140">
        <v>24</v>
      </c>
      <c r="U25" s="140"/>
      <c r="V25" s="140"/>
    </row>
    <row r="26" spans="1:25" ht="24" customHeight="1" x14ac:dyDescent="0.2"/>
    <row r="27" spans="1:25" ht="24" customHeight="1" x14ac:dyDescent="0.35">
      <c r="A27" s="22"/>
      <c r="B27" s="74" t="s">
        <v>136</v>
      </c>
      <c r="C27" s="22"/>
      <c r="D27" s="22"/>
      <c r="O27" s="167"/>
      <c r="P27" s="167"/>
      <c r="Q27" s="34" t="s">
        <v>137</v>
      </c>
      <c r="R27" s="22"/>
      <c r="S27" s="140" t="str">
        <f>IF(O27=0,"Dopolni.",IF(O27=T27,"Pravilno!","Poskusi znova. Poglej dobro sliko!"))</f>
        <v>Dopolni.</v>
      </c>
      <c r="T27" s="140">
        <v>15</v>
      </c>
      <c r="U27" s="140"/>
      <c r="V27" s="140"/>
      <c r="W27" s="140"/>
      <c r="X27" s="140"/>
      <c r="Y27" s="140"/>
    </row>
    <row r="28" spans="1:25" ht="24" customHeight="1" x14ac:dyDescent="0.2">
      <c r="J28" s="168"/>
      <c r="K28" s="168"/>
    </row>
    <row r="29" spans="1:25" ht="24" customHeight="1" x14ac:dyDescent="0.2"/>
    <row r="30" spans="1:25" ht="24" customHeight="1" x14ac:dyDescent="0.25">
      <c r="B30" s="20" t="s">
        <v>16</v>
      </c>
    </row>
    <row r="31" spans="1:25" ht="24" customHeight="1" x14ac:dyDescent="0.2"/>
    <row r="32" spans="1:25" ht="24" customHeight="1" thickBot="1" x14ac:dyDescent="0.25">
      <c r="B32" s="38"/>
      <c r="C32" s="38"/>
      <c r="D32" s="38"/>
      <c r="E32" s="38"/>
      <c r="G32" s="157" t="s">
        <v>19</v>
      </c>
      <c r="H32" s="157"/>
      <c r="I32" s="157"/>
      <c r="J32" s="157"/>
      <c r="K32" s="157"/>
      <c r="L32" s="157"/>
      <c r="M32" s="121"/>
      <c r="N32" s="158" t="s">
        <v>20</v>
      </c>
      <c r="O32" s="158"/>
      <c r="P32" s="158"/>
      <c r="Q32" s="158"/>
      <c r="S32" s="152" t="str">
        <f>IF(OR(M32=0,M33=0),"Dopolni.",IF(AND(M32=T32,M33=T33),"Pravilno!",IF(M32/M33=U32,"Okrajšaj ulomek!","Poskusi znova. Poglej dobro sliko!")))</f>
        <v>Dopolni.</v>
      </c>
      <c r="T32" s="140">
        <v>3</v>
      </c>
      <c r="U32" s="140">
        <v>0.6</v>
      </c>
      <c r="V32" s="140"/>
      <c r="W32" s="140"/>
      <c r="X32" s="140"/>
      <c r="Y32" s="140"/>
    </row>
    <row r="33" spans="2:25" ht="24" customHeight="1" x14ac:dyDescent="0.2">
      <c r="B33" s="40"/>
      <c r="C33" s="39"/>
      <c r="D33" s="39"/>
      <c r="E33" s="39"/>
      <c r="G33" s="157"/>
      <c r="H33" s="157"/>
      <c r="I33" s="157"/>
      <c r="J33" s="157"/>
      <c r="K33" s="157"/>
      <c r="L33" s="157"/>
      <c r="M33" s="122"/>
      <c r="N33" s="158"/>
      <c r="O33" s="158"/>
      <c r="P33" s="158"/>
      <c r="Q33" s="158"/>
      <c r="S33" s="152"/>
      <c r="T33" s="140">
        <v>5</v>
      </c>
      <c r="U33" s="140"/>
      <c r="V33" s="140"/>
      <c r="W33" s="140"/>
      <c r="X33" s="140"/>
      <c r="Y33" s="140"/>
    </row>
    <row r="34" spans="2:25" ht="24" customHeight="1" x14ac:dyDescent="0.2">
      <c r="B34" s="39"/>
      <c r="C34" s="39"/>
      <c r="D34" s="39"/>
      <c r="E34" s="39"/>
      <c r="G34" s="34"/>
      <c r="H34" s="34"/>
      <c r="I34" s="34"/>
      <c r="J34" s="34"/>
      <c r="K34" s="34"/>
      <c r="L34" s="34"/>
      <c r="M34" s="36"/>
      <c r="N34" s="34"/>
      <c r="O34" s="34"/>
      <c r="P34" s="34"/>
      <c r="Q34" s="34"/>
    </row>
    <row r="35" spans="2:25" ht="24" customHeight="1" thickBot="1" x14ac:dyDescent="0.25">
      <c r="B35" s="39"/>
      <c r="C35" s="39"/>
      <c r="D35" s="39"/>
      <c r="E35" s="39"/>
      <c r="G35" s="157" t="s">
        <v>21</v>
      </c>
      <c r="H35" s="157"/>
      <c r="I35" s="157"/>
      <c r="J35" s="157"/>
      <c r="K35" s="157"/>
      <c r="L35" s="157"/>
      <c r="M35" s="121"/>
      <c r="N35" s="158" t="s">
        <v>20</v>
      </c>
      <c r="O35" s="158"/>
      <c r="P35" s="158"/>
      <c r="Q35" s="158"/>
      <c r="S35" s="152" t="str">
        <f>IF(OR(M35=0,M36=0),"Dopolni.",IF(AND(M35=T35,M36=T36),"Pravilno!",IF(M35/M36=U35,"Okrajšaj ulomek!","Poskusi znova. Poglej dobro sliko!")))</f>
        <v>Dopolni.</v>
      </c>
      <c r="T35" s="140">
        <v>2</v>
      </c>
      <c r="U35" s="140">
        <v>0.4</v>
      </c>
      <c r="V35" s="140"/>
      <c r="W35" s="140"/>
      <c r="X35" s="140"/>
      <c r="Y35" s="140"/>
    </row>
    <row r="36" spans="2:25" ht="24" customHeight="1" x14ac:dyDescent="0.2">
      <c r="B36" s="38"/>
      <c r="C36" s="38"/>
      <c r="D36" s="38"/>
      <c r="E36" s="38"/>
      <c r="G36" s="157"/>
      <c r="H36" s="157"/>
      <c r="I36" s="157"/>
      <c r="J36" s="157"/>
      <c r="K36" s="157"/>
      <c r="L36" s="157"/>
      <c r="M36" s="122"/>
      <c r="N36" s="158"/>
      <c r="O36" s="158"/>
      <c r="P36" s="158"/>
      <c r="Q36" s="158"/>
      <c r="S36" s="152"/>
      <c r="T36" s="140">
        <v>5</v>
      </c>
      <c r="U36" s="140"/>
      <c r="V36" s="140"/>
      <c r="W36" s="140"/>
      <c r="X36" s="140"/>
      <c r="Y36" s="140"/>
    </row>
    <row r="37" spans="2:25" ht="24" customHeight="1" x14ac:dyDescent="0.2"/>
    <row r="38" spans="2:25" ht="24" customHeight="1" x14ac:dyDescent="0.3">
      <c r="C38" s="100" t="s">
        <v>148</v>
      </c>
    </row>
    <row r="39" spans="2:25" ht="24" customHeight="1" x14ac:dyDescent="0.2">
      <c r="C39" s="34" t="s">
        <v>25</v>
      </c>
    </row>
    <row r="40" spans="2:25" ht="24" customHeight="1" x14ac:dyDescent="0.2"/>
    <row r="41" spans="2:25" s="34" customFormat="1" ht="24" customHeight="1" thickBot="1" x14ac:dyDescent="0.25">
      <c r="C41" s="101"/>
      <c r="D41" s="102">
        <v>24</v>
      </c>
      <c r="E41" s="103"/>
      <c r="F41" s="101"/>
      <c r="G41" s="102">
        <v>6</v>
      </c>
      <c r="H41" s="103"/>
      <c r="I41" s="101"/>
      <c r="J41" s="102">
        <v>10</v>
      </c>
      <c r="K41" s="104"/>
      <c r="L41" s="101"/>
      <c r="M41" s="102">
        <v>3</v>
      </c>
      <c r="N41" s="103"/>
      <c r="O41" s="78"/>
      <c r="P41" s="60"/>
      <c r="Q41" s="78"/>
    </row>
    <row r="42" spans="2:25" s="34" customFormat="1" ht="24" customHeight="1" x14ac:dyDescent="0.2">
      <c r="C42" s="105"/>
      <c r="D42" s="106">
        <v>40</v>
      </c>
      <c r="E42" s="107"/>
      <c r="F42" s="105"/>
      <c r="G42" s="106">
        <v>10</v>
      </c>
      <c r="H42" s="107"/>
      <c r="I42" s="105"/>
      <c r="J42" s="106">
        <v>30</v>
      </c>
      <c r="K42" s="108"/>
      <c r="L42" s="109"/>
      <c r="M42" s="60">
        <v>4</v>
      </c>
      <c r="N42" s="110"/>
      <c r="O42" s="78"/>
      <c r="P42" s="60"/>
      <c r="Q42" s="78"/>
    </row>
    <row r="43" spans="2:25" ht="24" customHeight="1" x14ac:dyDescent="0.25">
      <c r="C43" s="163"/>
      <c r="D43" s="164"/>
      <c r="E43" s="165"/>
      <c r="F43" s="163"/>
      <c r="G43" s="164"/>
      <c r="H43" s="165"/>
      <c r="I43" s="163"/>
      <c r="J43" s="164"/>
      <c r="K43" s="164"/>
      <c r="L43" s="163"/>
      <c r="M43" s="164"/>
      <c r="N43" s="165"/>
      <c r="O43" s="41"/>
      <c r="P43" s="41"/>
      <c r="Q43" s="166" t="str">
        <f>IF(OR(C43=0,F43=0,I43=0,L43=0),"Dopolni.",IF(AND(C43=C45,F43=F45,I43=I45,L43=L45),"Pravilno.","Vsaj eden od odgovorov je napačen. Popravi."))</f>
        <v>Dopolni.</v>
      </c>
      <c r="R43" s="166"/>
      <c r="S43" s="166"/>
      <c r="T43" s="145"/>
      <c r="U43" s="145"/>
      <c r="V43" s="145"/>
      <c r="W43" s="145"/>
      <c r="X43" s="145"/>
    </row>
    <row r="44" spans="2:25" ht="24" customHeight="1" x14ac:dyDescent="0.2"/>
    <row r="45" spans="2:25" ht="24" hidden="1" customHeight="1" x14ac:dyDescent="0.2">
      <c r="C45" s="21" t="s">
        <v>24</v>
      </c>
      <c r="F45" s="21" t="s">
        <v>24</v>
      </c>
      <c r="I45" s="21" t="s">
        <v>15</v>
      </c>
      <c r="L45" s="21" t="s">
        <v>15</v>
      </c>
    </row>
    <row r="46" spans="2:25" ht="24" customHeight="1" x14ac:dyDescent="0.2"/>
    <row r="47" spans="2:25" ht="24" customHeight="1" x14ac:dyDescent="0.25">
      <c r="B47" s="20" t="s">
        <v>26</v>
      </c>
    </row>
    <row r="48" spans="2:25" ht="24" customHeight="1" x14ac:dyDescent="0.3">
      <c r="H48" s="100" t="s">
        <v>138</v>
      </c>
    </row>
    <row r="49" spans="3:22" ht="24" customHeight="1" x14ac:dyDescent="0.2">
      <c r="C49" s="160" t="s">
        <v>27</v>
      </c>
      <c r="D49" s="161"/>
      <c r="E49" s="161"/>
      <c r="F49" s="162"/>
    </row>
    <row r="50" spans="3:22" ht="24" customHeight="1" thickBot="1" x14ac:dyDescent="0.25">
      <c r="C50" s="160" t="s">
        <v>28</v>
      </c>
      <c r="D50" s="162"/>
      <c r="E50" s="160" t="s">
        <v>28</v>
      </c>
      <c r="F50" s="162"/>
      <c r="H50" s="156" t="s">
        <v>27</v>
      </c>
      <c r="I50" s="159" t="s">
        <v>22</v>
      </c>
      <c r="J50" s="123"/>
      <c r="L50" s="152" t="str">
        <f>IF(OR(J50=0,J51=0),"Dopolni.",IF(AND(J50=T50,J51=T51),"Pravilno!",IF(J50/J51=U50,"Okrajšaj ulomek!","Poskusi znova. Poglej dobro sliko!")))</f>
        <v>Dopolni.</v>
      </c>
      <c r="M50" s="152"/>
      <c r="N50" s="152"/>
      <c r="O50" s="152"/>
      <c r="P50" s="152"/>
      <c r="Q50" s="152"/>
      <c r="R50" s="152"/>
      <c r="S50" s="152"/>
      <c r="T50" s="140">
        <v>1</v>
      </c>
      <c r="U50" s="140">
        <v>0.25</v>
      </c>
      <c r="V50" s="140"/>
    </row>
    <row r="51" spans="3:22" ht="24" customHeight="1" x14ac:dyDescent="0.2">
      <c r="C51" s="42" t="s">
        <v>29</v>
      </c>
      <c r="D51" s="42" t="s">
        <v>29</v>
      </c>
      <c r="E51" s="42" t="s">
        <v>29</v>
      </c>
      <c r="F51" s="42" t="s">
        <v>29</v>
      </c>
      <c r="H51" s="156"/>
      <c r="I51" s="159"/>
      <c r="J51" s="124"/>
      <c r="L51" s="152"/>
      <c r="M51" s="152"/>
      <c r="N51" s="152"/>
      <c r="O51" s="152"/>
      <c r="P51" s="152"/>
      <c r="Q51" s="152"/>
      <c r="R51" s="152"/>
      <c r="S51" s="152"/>
      <c r="T51" s="140">
        <v>4</v>
      </c>
      <c r="U51" s="140"/>
      <c r="V51" s="140"/>
    </row>
    <row r="52" spans="3:22" ht="24" customHeight="1" x14ac:dyDescent="0.25">
      <c r="C52" s="42" t="s">
        <v>29</v>
      </c>
      <c r="D52" s="160" t="s">
        <v>30</v>
      </c>
      <c r="E52" s="161"/>
      <c r="F52" s="162"/>
      <c r="L52" s="32"/>
      <c r="M52" s="32"/>
      <c r="N52" s="32"/>
      <c r="O52" s="32"/>
      <c r="P52" s="32"/>
      <c r="Q52" s="32"/>
      <c r="R52" s="32"/>
      <c r="S52" s="33"/>
      <c r="T52" s="32"/>
      <c r="U52" s="32"/>
      <c r="V52" s="32"/>
    </row>
    <row r="53" spans="3:22" ht="24" customHeight="1" thickBot="1" x14ac:dyDescent="0.25">
      <c r="H53" s="156" t="s">
        <v>28</v>
      </c>
      <c r="I53" s="159" t="s">
        <v>22</v>
      </c>
      <c r="J53" s="123"/>
      <c r="L53" s="152" t="str">
        <f>IF(OR(J53=0,J54=0),"Dopolni.",IF(AND(J53=T53,J54=T54),"Pravilno!",IF(J53/J54=U53,"Okrajšaj ulomek!","Poskusi znova. Poglej dobro sliko!")))</f>
        <v>Dopolni.</v>
      </c>
      <c r="M53" s="152"/>
      <c r="N53" s="152"/>
      <c r="O53" s="152"/>
      <c r="P53" s="152"/>
      <c r="Q53" s="152"/>
      <c r="R53" s="152"/>
      <c r="S53" s="152"/>
      <c r="T53" s="140">
        <v>1</v>
      </c>
      <c r="U53" s="140">
        <v>0.125</v>
      </c>
      <c r="V53" s="140"/>
    </row>
    <row r="54" spans="3:22" ht="24" customHeight="1" x14ac:dyDescent="0.2">
      <c r="H54" s="156"/>
      <c r="I54" s="159"/>
      <c r="J54" s="124"/>
      <c r="L54" s="152"/>
      <c r="M54" s="152"/>
      <c r="N54" s="152"/>
      <c r="O54" s="152"/>
      <c r="P54" s="152"/>
      <c r="Q54" s="152"/>
      <c r="R54" s="152"/>
      <c r="S54" s="152"/>
      <c r="T54" s="140">
        <v>8</v>
      </c>
      <c r="U54" s="140"/>
      <c r="V54" s="140"/>
    </row>
    <row r="55" spans="3:22" ht="24" customHeight="1" x14ac:dyDescent="0.25"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</row>
    <row r="56" spans="3:22" ht="24" customHeight="1" thickBot="1" x14ac:dyDescent="0.25">
      <c r="H56" s="156" t="s">
        <v>29</v>
      </c>
      <c r="I56" s="159" t="s">
        <v>22</v>
      </c>
      <c r="J56" s="123"/>
      <c r="L56" s="152" t="str">
        <f>IF(OR(J56=0,J57=0),"Dopolni.",IF(AND(J56=T56,J57=T57),"Pravilno!",IF(J56/J57=U56,"Okrajšaj ulomek!","Poskusi znova. Poglej dobro sliko!")))</f>
        <v>Dopolni.</v>
      </c>
      <c r="M56" s="152"/>
      <c r="N56" s="152"/>
      <c r="O56" s="152"/>
      <c r="P56" s="152"/>
      <c r="Q56" s="152"/>
      <c r="R56" s="152"/>
      <c r="S56" s="152"/>
      <c r="T56" s="140">
        <v>1</v>
      </c>
      <c r="U56" s="140">
        <v>6.25E-2</v>
      </c>
      <c r="V56" s="140"/>
    </row>
    <row r="57" spans="3:22" ht="24" customHeight="1" x14ac:dyDescent="0.2">
      <c r="H57" s="156"/>
      <c r="I57" s="159"/>
      <c r="J57" s="124"/>
      <c r="L57" s="152"/>
      <c r="M57" s="152"/>
      <c r="N57" s="152"/>
      <c r="O57" s="152"/>
      <c r="P57" s="152"/>
      <c r="Q57" s="152"/>
      <c r="R57" s="152"/>
      <c r="S57" s="152"/>
      <c r="T57" s="140">
        <v>16</v>
      </c>
      <c r="U57" s="140"/>
      <c r="V57" s="140"/>
    </row>
    <row r="58" spans="3:22" ht="24" customHeight="1" x14ac:dyDescent="0.25">
      <c r="L58" s="32"/>
      <c r="M58" s="32"/>
      <c r="N58" s="32"/>
      <c r="O58" s="32"/>
      <c r="P58" s="32"/>
      <c r="Q58" s="32"/>
      <c r="R58" s="32"/>
      <c r="S58" s="33"/>
      <c r="T58" s="32"/>
      <c r="U58" s="32"/>
      <c r="V58" s="32"/>
    </row>
    <row r="59" spans="3:22" ht="24" customHeight="1" thickBot="1" x14ac:dyDescent="0.25">
      <c r="H59" s="156" t="s">
        <v>30</v>
      </c>
      <c r="I59" s="159" t="s">
        <v>22</v>
      </c>
      <c r="J59" s="123"/>
      <c r="L59" s="152" t="str">
        <f>IF(OR(J59=0,J60=0),"Dopolni.",IF(AND(J59=T59,J60=T60),"Pravilno!",IF(J59/J60=U59,"Okrajšaj ulomek!","Poskusi znova. Poglej dobro sliko!")))</f>
        <v>Dopolni.</v>
      </c>
      <c r="M59" s="152"/>
      <c r="N59" s="152"/>
      <c r="O59" s="152"/>
      <c r="P59" s="152"/>
      <c r="Q59" s="152"/>
      <c r="R59" s="152"/>
      <c r="S59" s="152"/>
      <c r="T59" s="140">
        <v>3</v>
      </c>
      <c r="U59" s="140">
        <v>0.1875</v>
      </c>
      <c r="V59" s="140"/>
    </row>
    <row r="60" spans="3:22" ht="24" customHeight="1" x14ac:dyDescent="0.2">
      <c r="H60" s="156"/>
      <c r="I60" s="159"/>
      <c r="J60" s="124"/>
      <c r="L60" s="152"/>
      <c r="M60" s="152"/>
      <c r="N60" s="152"/>
      <c r="O60" s="152"/>
      <c r="P60" s="152"/>
      <c r="Q60" s="152"/>
      <c r="R60" s="152"/>
      <c r="S60" s="152"/>
      <c r="T60" s="140">
        <v>16</v>
      </c>
      <c r="U60" s="140"/>
      <c r="V60" s="140"/>
    </row>
    <row r="61" spans="3:22" ht="24" customHeight="1" x14ac:dyDescent="0.25">
      <c r="L61" s="32"/>
      <c r="M61" s="32"/>
      <c r="N61" s="32"/>
      <c r="O61" s="32"/>
      <c r="P61" s="32"/>
      <c r="Q61" s="32"/>
      <c r="R61" s="32"/>
      <c r="S61" s="33"/>
      <c r="T61" s="32"/>
      <c r="U61" s="32"/>
      <c r="V61" s="32"/>
    </row>
    <row r="62" spans="3:22" ht="24" customHeight="1" x14ac:dyDescent="0.25">
      <c r="L62" s="32"/>
      <c r="M62" s="32"/>
      <c r="N62" s="32"/>
      <c r="O62" s="32"/>
      <c r="P62" s="32"/>
      <c r="Q62" s="32"/>
      <c r="R62" s="32"/>
      <c r="S62" s="33"/>
      <c r="T62" s="32"/>
      <c r="U62" s="32"/>
      <c r="V62" s="32"/>
    </row>
    <row r="63" spans="3:22" ht="24" customHeight="1" x14ac:dyDescent="0.25">
      <c r="L63" s="32"/>
      <c r="M63" s="32"/>
      <c r="N63" s="32"/>
      <c r="O63" s="32"/>
      <c r="P63" s="32"/>
      <c r="Q63" s="32"/>
      <c r="R63" s="32"/>
      <c r="S63" s="33"/>
      <c r="T63" s="32"/>
      <c r="U63" s="32"/>
      <c r="V63" s="32"/>
    </row>
    <row r="64" spans="3:22" ht="24" customHeight="1" x14ac:dyDescent="0.25">
      <c r="L64" s="32"/>
      <c r="M64" s="32"/>
      <c r="N64" s="32"/>
      <c r="O64" s="32"/>
      <c r="P64" s="32"/>
      <c r="Q64" s="32"/>
      <c r="R64" s="32"/>
      <c r="S64" s="33"/>
      <c r="T64" s="32"/>
      <c r="U64" s="32"/>
      <c r="V64" s="32"/>
    </row>
    <row r="65" spans="12:22" ht="24" customHeight="1" x14ac:dyDescent="0.25">
      <c r="L65" s="32"/>
      <c r="M65" s="32"/>
      <c r="N65" s="32"/>
      <c r="O65" s="32"/>
      <c r="P65" s="32"/>
      <c r="Q65" s="32"/>
      <c r="R65" s="32"/>
      <c r="S65" s="33"/>
      <c r="T65" s="32"/>
      <c r="U65" s="32"/>
      <c r="V65" s="32"/>
    </row>
    <row r="66" spans="12:22" ht="24" customHeight="1" x14ac:dyDescent="0.25">
      <c r="L66" s="32"/>
      <c r="M66" s="32"/>
      <c r="N66" s="32"/>
      <c r="O66" s="32"/>
      <c r="P66" s="32"/>
      <c r="Q66" s="32"/>
      <c r="R66" s="32"/>
      <c r="S66" s="33"/>
      <c r="T66" s="32"/>
      <c r="U66" s="32"/>
      <c r="V66" s="32"/>
    </row>
    <row r="67" spans="12:22" ht="24" customHeight="1" x14ac:dyDescent="0.2"/>
    <row r="68" spans="12:22" ht="24" customHeight="1" x14ac:dyDescent="0.2"/>
    <row r="69" spans="12:22" ht="24" customHeight="1" x14ac:dyDescent="0.2"/>
    <row r="70" spans="12:22" ht="24" customHeight="1" x14ac:dyDescent="0.2"/>
    <row r="71" spans="12:22" ht="24" customHeight="1" x14ac:dyDescent="0.2"/>
    <row r="72" spans="12:22" ht="24" customHeight="1" x14ac:dyDescent="0.2"/>
    <row r="73" spans="12:22" ht="24" customHeight="1" x14ac:dyDescent="0.2"/>
    <row r="74" spans="12:22" ht="24" customHeight="1" x14ac:dyDescent="0.2"/>
    <row r="75" spans="12:22" ht="24" customHeight="1" x14ac:dyDescent="0.2"/>
    <row r="76" spans="12:22" ht="24" customHeight="1" x14ac:dyDescent="0.2"/>
    <row r="77" spans="12:22" ht="24" customHeight="1" x14ac:dyDescent="0.2"/>
  </sheetData>
  <sheetProtection sheet="1" objects="1" scenarios="1"/>
  <mergeCells count="44">
    <mergeCell ref="L59:S60"/>
    <mergeCell ref="L50:S51"/>
    <mergeCell ref="L53:S54"/>
    <mergeCell ref="L56:S57"/>
    <mergeCell ref="G35:L36"/>
    <mergeCell ref="N35:Q36"/>
    <mergeCell ref="N20:Q21"/>
    <mergeCell ref="J28:K28"/>
    <mergeCell ref="K24:S25"/>
    <mergeCell ref="S8:S9"/>
    <mergeCell ref="S11:S12"/>
    <mergeCell ref="S17:S18"/>
    <mergeCell ref="S20:S21"/>
    <mergeCell ref="O27:P27"/>
    <mergeCell ref="H24:H25"/>
    <mergeCell ref="J24:J25"/>
    <mergeCell ref="G32:L33"/>
    <mergeCell ref="N32:Q33"/>
    <mergeCell ref="C49:F49"/>
    <mergeCell ref="I53:I54"/>
    <mergeCell ref="C43:E43"/>
    <mergeCell ref="F43:H43"/>
    <mergeCell ref="I43:K43"/>
    <mergeCell ref="C50:D50"/>
    <mergeCell ref="E50:F50"/>
    <mergeCell ref="D52:F52"/>
    <mergeCell ref="H50:H51"/>
    <mergeCell ref="I50:I51"/>
    <mergeCell ref="H59:H60"/>
    <mergeCell ref="G8:L9"/>
    <mergeCell ref="N8:Q9"/>
    <mergeCell ref="G11:L12"/>
    <mergeCell ref="N11:Q12"/>
    <mergeCell ref="I59:I60"/>
    <mergeCell ref="N17:Q18"/>
    <mergeCell ref="G20:L21"/>
    <mergeCell ref="G17:L18"/>
    <mergeCell ref="H53:H54"/>
    <mergeCell ref="H56:H57"/>
    <mergeCell ref="I56:I57"/>
    <mergeCell ref="Q43:S43"/>
    <mergeCell ref="S32:S33"/>
    <mergeCell ref="S35:S36"/>
    <mergeCell ref="L43:N43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3094" r:id="rId4">
          <objectPr defaultSize="0" r:id="rId5">
            <anchor moveWithCells="1">
              <from>
                <xdr:col>1</xdr:col>
                <xdr:colOff>66675</xdr:colOff>
                <xdr:row>7</xdr:row>
                <xdr:rowOff>19050</xdr:rowOff>
              </from>
              <to>
                <xdr:col>5</xdr:col>
                <xdr:colOff>38100</xdr:colOff>
                <xdr:row>11</xdr:row>
                <xdr:rowOff>28575</xdr:rowOff>
              </to>
            </anchor>
          </objectPr>
        </oleObject>
      </mc:Choice>
      <mc:Fallback>
        <oleObject progId="Paint.Picture" shapeId="3094" r:id="rId4"/>
      </mc:Fallback>
    </mc:AlternateContent>
    <mc:AlternateContent xmlns:mc="http://schemas.openxmlformats.org/markup-compatibility/2006">
      <mc:Choice Requires="x14">
        <oleObject progId="Paint.Picture" shapeId="3095" r:id="rId6">
          <objectPr defaultSize="0" r:id="rId7">
            <anchor moveWithCells="1">
              <from>
                <xdr:col>1</xdr:col>
                <xdr:colOff>19050</xdr:colOff>
                <xdr:row>16</xdr:row>
                <xdr:rowOff>28575</xdr:rowOff>
              </from>
              <to>
                <xdr:col>4</xdr:col>
                <xdr:colOff>209550</xdr:colOff>
                <xdr:row>19</xdr:row>
                <xdr:rowOff>238125</xdr:rowOff>
              </to>
            </anchor>
          </objectPr>
        </oleObject>
      </mc:Choice>
      <mc:Fallback>
        <oleObject progId="Paint.Picture" shapeId="3095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S75"/>
  <sheetViews>
    <sheetView showGridLines="0" showRowColHeaders="0" workbookViewId="0">
      <selection activeCell="F9" sqref="F9:F10"/>
    </sheetView>
  </sheetViews>
  <sheetFormatPr defaultRowHeight="15" x14ac:dyDescent="0.2"/>
  <cols>
    <col min="1" max="1" width="5.140625" style="1" customWidth="1"/>
    <col min="2" max="2" width="5.42578125" style="1" customWidth="1"/>
    <col min="3" max="3" width="5.140625" style="1" customWidth="1"/>
    <col min="4" max="4" width="5.5703125" style="1" customWidth="1"/>
    <col min="5" max="5" width="6.140625" style="1" customWidth="1"/>
    <col min="6" max="6" width="5.7109375" style="1" customWidth="1"/>
    <col min="7" max="7" width="5.5703125" style="1" customWidth="1"/>
    <col min="8" max="8" width="5.140625" style="1" hidden="1" customWidth="1"/>
    <col min="9" max="9" width="7.42578125" style="1" customWidth="1"/>
    <col min="10" max="15" width="5.140625" style="1" customWidth="1"/>
    <col min="16" max="16" width="9.140625" hidden="1" customWidth="1"/>
  </cols>
  <sheetData>
    <row r="2" spans="1:19" ht="20.25" x14ac:dyDescent="0.3">
      <c r="B2" s="43" t="s">
        <v>31</v>
      </c>
    </row>
    <row r="3" spans="1:19" x14ac:dyDescent="0.2">
      <c r="B3" s="29"/>
    </row>
    <row r="4" spans="1:19" x14ac:dyDescent="0.2">
      <c r="B4" s="29"/>
    </row>
    <row r="5" spans="1:19" ht="15.75" x14ac:dyDescent="0.25">
      <c r="B5" s="30" t="s">
        <v>42</v>
      </c>
    </row>
    <row r="6" spans="1:19" x14ac:dyDescent="0.2">
      <c r="B6" s="29"/>
    </row>
    <row r="7" spans="1:19" ht="15.75" x14ac:dyDescent="0.25">
      <c r="B7" s="5" t="s">
        <v>12</v>
      </c>
    </row>
    <row r="8" spans="1:19" x14ac:dyDescent="0.2">
      <c r="B8" s="29"/>
    </row>
    <row r="9" spans="1:19" s="21" customFormat="1" ht="24" customHeight="1" thickBot="1" x14ac:dyDescent="0.25">
      <c r="A9" s="1"/>
      <c r="B9" s="44">
        <v>1</v>
      </c>
      <c r="C9" s="175" t="s">
        <v>36</v>
      </c>
      <c r="D9" s="175"/>
      <c r="E9" s="170" t="s">
        <v>22</v>
      </c>
      <c r="F9" s="174"/>
      <c r="H9" s="21">
        <v>6</v>
      </c>
      <c r="I9" s="152" t="str">
        <f>IF(F9=0,"Zapiši.",IF(F9=H9,"Pravilno!","Poskusi znova."))</f>
        <v>Zapiši.</v>
      </c>
      <c r="J9" s="152"/>
      <c r="K9" s="152"/>
      <c r="L9" s="152"/>
      <c r="M9" s="152"/>
      <c r="N9" s="152"/>
      <c r="O9" s="1"/>
      <c r="P9" s="24"/>
      <c r="Q9" s="24"/>
      <c r="S9" s="34"/>
    </row>
    <row r="10" spans="1:19" s="21" customFormat="1" ht="24" customHeight="1" x14ac:dyDescent="0.2">
      <c r="A10" s="1"/>
      <c r="B10" s="45">
        <v>4</v>
      </c>
      <c r="C10" s="175"/>
      <c r="D10" s="175"/>
      <c r="E10" s="170"/>
      <c r="F10" s="174"/>
      <c r="G10" s="46"/>
      <c r="H10" s="46"/>
      <c r="I10" s="152"/>
      <c r="J10" s="152"/>
      <c r="K10" s="152"/>
      <c r="L10" s="152"/>
      <c r="M10" s="152"/>
      <c r="N10" s="152"/>
      <c r="O10" s="1"/>
      <c r="P10" s="24"/>
      <c r="Q10" s="24"/>
      <c r="S10" s="34"/>
    </row>
    <row r="11" spans="1:19" s="21" customFormat="1" ht="24" customHeight="1" x14ac:dyDescent="0.2">
      <c r="A11" s="1"/>
      <c r="B11" s="1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1"/>
      <c r="P11" s="24"/>
      <c r="Q11" s="24"/>
      <c r="S11" s="34"/>
    </row>
    <row r="12" spans="1:19" s="21" customFormat="1" ht="24" customHeight="1" thickBot="1" x14ac:dyDescent="0.25">
      <c r="A12" s="1"/>
      <c r="B12" s="44">
        <v>7</v>
      </c>
      <c r="C12" s="175" t="s">
        <v>37</v>
      </c>
      <c r="D12" s="175"/>
      <c r="E12" s="170" t="s">
        <v>22</v>
      </c>
      <c r="F12" s="174"/>
      <c r="H12" s="21">
        <v>14</v>
      </c>
      <c r="I12" s="152" t="str">
        <f>IF(F12=0,"Zapiši.",IF(F12=H12,"Pravilno!","Poskusi znova."))</f>
        <v>Zapiši.</v>
      </c>
      <c r="J12" s="152"/>
      <c r="K12" s="152"/>
      <c r="L12" s="152"/>
      <c r="M12" s="152"/>
      <c r="N12" s="152"/>
      <c r="O12" s="1"/>
      <c r="P12" s="24"/>
      <c r="Q12" s="24"/>
      <c r="S12" s="34"/>
    </row>
    <row r="13" spans="1:19" s="21" customFormat="1" ht="24" customHeight="1" x14ac:dyDescent="0.2">
      <c r="A13" s="1"/>
      <c r="B13" s="45">
        <v>13</v>
      </c>
      <c r="C13" s="175"/>
      <c r="D13" s="175"/>
      <c r="E13" s="170"/>
      <c r="F13" s="174"/>
      <c r="G13" s="46"/>
      <c r="H13" s="46"/>
      <c r="I13" s="152"/>
      <c r="J13" s="152"/>
      <c r="K13" s="152"/>
      <c r="L13" s="152"/>
      <c r="M13" s="152"/>
      <c r="N13" s="152"/>
      <c r="O13" s="1"/>
      <c r="P13" s="24"/>
      <c r="Q13" s="24"/>
      <c r="S13" s="34"/>
    </row>
    <row r="14" spans="1:19" s="21" customFormat="1" ht="24" customHeight="1" x14ac:dyDescent="0.2">
      <c r="A14" s="1"/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1"/>
      <c r="P14" s="24"/>
      <c r="Q14" s="24"/>
      <c r="S14" s="34"/>
    </row>
    <row r="15" spans="1:19" s="21" customFormat="1" ht="24" customHeight="1" thickBot="1" x14ac:dyDescent="0.25">
      <c r="A15" s="1"/>
      <c r="B15" s="44">
        <v>3</v>
      </c>
      <c r="C15" s="175" t="s">
        <v>39</v>
      </c>
      <c r="D15" s="175"/>
      <c r="E15" s="170" t="s">
        <v>22</v>
      </c>
      <c r="F15" s="174"/>
      <c r="H15" s="21">
        <v>18</v>
      </c>
      <c r="I15" s="152" t="str">
        <f>IF(F15=0,"Zapiši.",IF(F15=H15,"Pravilno!","Poskusi znova."))</f>
        <v>Zapiši.</v>
      </c>
      <c r="J15" s="152"/>
      <c r="K15" s="152"/>
      <c r="L15" s="152"/>
      <c r="M15" s="152"/>
      <c r="N15" s="152"/>
      <c r="O15" s="1"/>
      <c r="P15" s="24"/>
      <c r="Q15" s="24"/>
      <c r="S15" s="34"/>
    </row>
    <row r="16" spans="1:19" s="21" customFormat="1" ht="24" customHeight="1" x14ac:dyDescent="0.2">
      <c r="A16" s="1"/>
      <c r="B16" s="45">
        <v>5</v>
      </c>
      <c r="C16" s="175"/>
      <c r="D16" s="175"/>
      <c r="E16" s="170"/>
      <c r="F16" s="174"/>
      <c r="G16" s="46"/>
      <c r="H16" s="46"/>
      <c r="I16" s="152"/>
      <c r="J16" s="152"/>
      <c r="K16" s="152"/>
      <c r="L16" s="152"/>
      <c r="M16" s="152"/>
      <c r="N16" s="152"/>
      <c r="O16" s="1"/>
      <c r="P16" s="24"/>
      <c r="Q16" s="24"/>
      <c r="S16" s="34"/>
    </row>
    <row r="17" spans="1:19" s="21" customFormat="1" ht="24" customHeight="1" x14ac:dyDescent="0.2">
      <c r="A17" s="6"/>
      <c r="B17" s="6"/>
      <c r="C17" s="6"/>
      <c r="D17" s="6"/>
      <c r="E17" s="6"/>
      <c r="F17" s="6"/>
      <c r="G17" s="6"/>
      <c r="H17" s="6"/>
      <c r="I17" s="133"/>
      <c r="J17" s="133"/>
      <c r="K17" s="133"/>
      <c r="L17" s="133"/>
      <c r="M17" s="133"/>
      <c r="N17" s="133"/>
      <c r="O17" s="6"/>
      <c r="P17" s="24"/>
      <c r="Q17" s="24"/>
      <c r="S17" s="34"/>
    </row>
    <row r="18" spans="1:19" s="21" customFormat="1" ht="24" customHeight="1" thickBot="1" x14ac:dyDescent="0.25">
      <c r="A18" s="1"/>
      <c r="B18" s="44">
        <v>0</v>
      </c>
      <c r="C18" s="175" t="s">
        <v>38</v>
      </c>
      <c r="D18" s="175"/>
      <c r="E18" s="170" t="s">
        <v>22</v>
      </c>
      <c r="F18" s="174"/>
      <c r="H18" s="21">
        <v>0</v>
      </c>
      <c r="I18" s="152" t="str">
        <f>IF(F18=".","Zapiši.",IF(F18=H18,"Pravilno!","Poskusi znova."))</f>
        <v>Pravilno!</v>
      </c>
      <c r="J18" s="152"/>
      <c r="K18" s="152"/>
      <c r="L18" s="152"/>
      <c r="M18" s="152"/>
      <c r="N18" s="152"/>
      <c r="O18" s="1"/>
      <c r="P18" s="24"/>
      <c r="Q18" s="24"/>
      <c r="S18" s="34"/>
    </row>
    <row r="19" spans="1:19" s="21" customFormat="1" ht="24" customHeight="1" x14ac:dyDescent="0.3">
      <c r="A19" s="1"/>
      <c r="B19" s="45">
        <v>10</v>
      </c>
      <c r="C19" s="175"/>
      <c r="D19" s="175"/>
      <c r="E19" s="170"/>
      <c r="F19" s="174"/>
      <c r="G19" s="43"/>
      <c r="H19" s="46"/>
      <c r="I19" s="152"/>
      <c r="J19" s="152"/>
      <c r="K19" s="152"/>
      <c r="L19" s="152"/>
      <c r="M19" s="152"/>
      <c r="N19" s="152"/>
      <c r="O19" s="1"/>
      <c r="P19" s="24"/>
      <c r="Q19" s="24"/>
      <c r="S19" s="34"/>
    </row>
    <row r="20" spans="1:19" s="21" customFormat="1" ht="24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4"/>
      <c r="Q20" s="24"/>
      <c r="S20" s="34"/>
    </row>
    <row r="21" spans="1:19" s="21" customFormat="1" ht="24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4"/>
      <c r="Q21" s="24"/>
      <c r="S21" s="34"/>
    </row>
    <row r="22" spans="1:19" ht="15.75" x14ac:dyDescent="0.25">
      <c r="B22" s="5" t="s">
        <v>14</v>
      </c>
    </row>
    <row r="23" spans="1:19" x14ac:dyDescent="0.2">
      <c r="B23" s="29"/>
    </row>
    <row r="24" spans="1:19" s="21" customFormat="1" ht="24" customHeight="1" thickBot="1" x14ac:dyDescent="0.25">
      <c r="A24" s="1"/>
      <c r="B24" s="44">
        <v>1</v>
      </c>
      <c r="C24" s="169" t="s">
        <v>33</v>
      </c>
      <c r="D24" s="170" t="s">
        <v>22</v>
      </c>
      <c r="E24" s="174"/>
      <c r="F24" s="169" t="s">
        <v>41</v>
      </c>
      <c r="H24" s="21">
        <v>2</v>
      </c>
      <c r="I24" s="152" t="str">
        <f>IF(E24=0,"Zapiši.",IF(E24=H24,"Pravilno!","Poskusi znova."))</f>
        <v>Zapiši.</v>
      </c>
      <c r="J24" s="152"/>
      <c r="K24" s="152"/>
      <c r="L24" s="152"/>
      <c r="M24" s="152"/>
      <c r="N24" s="152"/>
      <c r="O24" s="1"/>
      <c r="P24" s="24"/>
      <c r="Q24" s="24"/>
      <c r="S24" s="34"/>
    </row>
    <row r="25" spans="1:19" s="21" customFormat="1" ht="24" customHeight="1" x14ac:dyDescent="0.2">
      <c r="A25" s="1"/>
      <c r="B25" s="45">
        <v>5</v>
      </c>
      <c r="C25" s="169"/>
      <c r="D25" s="170"/>
      <c r="E25" s="174"/>
      <c r="F25" s="169"/>
      <c r="G25" s="46"/>
      <c r="H25" s="46"/>
      <c r="I25" s="152"/>
      <c r="J25" s="152"/>
      <c r="K25" s="152"/>
      <c r="L25" s="152"/>
      <c r="M25" s="152"/>
      <c r="N25" s="152"/>
      <c r="O25" s="1"/>
      <c r="P25" s="24"/>
      <c r="Q25" s="24"/>
      <c r="S25" s="34"/>
    </row>
    <row r="26" spans="1:19" s="21" customFormat="1" ht="24" customHeight="1" x14ac:dyDescent="0.2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1"/>
      <c r="P26" s="24"/>
      <c r="Q26" s="24"/>
      <c r="S26" s="34"/>
    </row>
    <row r="27" spans="1:19" s="21" customFormat="1" ht="24" customHeight="1" thickBot="1" x14ac:dyDescent="0.25">
      <c r="A27" s="1"/>
      <c r="B27" s="44">
        <v>3</v>
      </c>
      <c r="C27" s="169" t="s">
        <v>43</v>
      </c>
      <c r="D27" s="170" t="s">
        <v>22</v>
      </c>
      <c r="E27" s="174"/>
      <c r="F27" s="169" t="s">
        <v>33</v>
      </c>
      <c r="H27" s="21">
        <v>750</v>
      </c>
      <c r="I27" s="152" t="str">
        <f>IF(E27=0,"Zapiši.",IF(E27=H27,"Pravilno!","Poskusi znova."))</f>
        <v>Zapiši.</v>
      </c>
      <c r="J27" s="152"/>
      <c r="K27" s="152"/>
      <c r="L27" s="152"/>
      <c r="M27" s="152"/>
      <c r="N27" s="152"/>
      <c r="O27" s="1"/>
      <c r="P27" s="24"/>
      <c r="Q27" s="24"/>
      <c r="S27" s="34"/>
    </row>
    <row r="28" spans="1:19" s="21" customFormat="1" ht="24" customHeight="1" x14ac:dyDescent="0.2">
      <c r="A28" s="1"/>
      <c r="B28" s="45">
        <v>4</v>
      </c>
      <c r="C28" s="169"/>
      <c r="D28" s="170"/>
      <c r="E28" s="174"/>
      <c r="F28" s="169"/>
      <c r="G28" s="46"/>
      <c r="H28" s="46"/>
      <c r="I28" s="152"/>
      <c r="J28" s="152"/>
      <c r="K28" s="152"/>
      <c r="L28" s="152"/>
      <c r="M28" s="152"/>
      <c r="N28" s="152"/>
      <c r="O28" s="1"/>
      <c r="P28" s="24"/>
      <c r="Q28" s="24"/>
      <c r="S28" s="34"/>
    </row>
    <row r="29" spans="1:19" s="21" customFormat="1" ht="24" customHeight="1" x14ac:dyDescent="0.2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1"/>
      <c r="P29" s="24"/>
      <c r="Q29" s="24"/>
      <c r="S29" s="34"/>
    </row>
    <row r="30" spans="1:19" s="21" customFormat="1" ht="24" customHeight="1" thickBot="1" x14ac:dyDescent="0.25">
      <c r="A30" s="1"/>
      <c r="B30" s="44">
        <v>2</v>
      </c>
      <c r="C30" s="169" t="s">
        <v>35</v>
      </c>
      <c r="D30" s="170" t="s">
        <v>22</v>
      </c>
      <c r="E30" s="174"/>
      <c r="F30" s="169" t="s">
        <v>44</v>
      </c>
      <c r="H30" s="21">
        <v>40</v>
      </c>
      <c r="I30" s="152" t="str">
        <f>IF(E30=0,"Zapiši.",IF(E30=H30,"Pravilno!","Poskusi znova."))</f>
        <v>Zapiši.</v>
      </c>
      <c r="J30" s="152"/>
      <c r="K30" s="152"/>
      <c r="L30" s="152"/>
      <c r="M30" s="152"/>
      <c r="N30" s="152"/>
      <c r="O30" s="1"/>
      <c r="P30" s="24"/>
      <c r="Q30" s="24"/>
      <c r="S30" s="34"/>
    </row>
    <row r="31" spans="1:19" s="21" customFormat="1" ht="24" customHeight="1" x14ac:dyDescent="0.2">
      <c r="A31" s="1"/>
      <c r="B31" s="45">
        <v>3</v>
      </c>
      <c r="C31" s="169"/>
      <c r="D31" s="170"/>
      <c r="E31" s="174"/>
      <c r="F31" s="169"/>
      <c r="G31" s="46"/>
      <c r="H31" s="46"/>
      <c r="I31" s="152"/>
      <c r="J31" s="152"/>
      <c r="K31" s="152"/>
      <c r="L31" s="152"/>
      <c r="M31" s="152"/>
      <c r="N31" s="152"/>
      <c r="O31" s="1"/>
      <c r="P31" s="24"/>
      <c r="Q31" s="24"/>
      <c r="S31" s="34"/>
    </row>
    <row r="32" spans="1:19" s="21" customFormat="1" ht="24" customHeight="1" x14ac:dyDescent="0.2">
      <c r="A32" s="6"/>
      <c r="B32" s="6"/>
      <c r="C32" s="6"/>
      <c r="D32" s="6"/>
      <c r="E32" s="6"/>
      <c r="F32" s="6"/>
      <c r="G32" s="6"/>
      <c r="H32" s="6"/>
      <c r="I32" s="133"/>
      <c r="J32" s="133"/>
      <c r="K32" s="133"/>
      <c r="L32" s="133"/>
      <c r="M32" s="133"/>
      <c r="N32" s="133"/>
      <c r="O32" s="6"/>
      <c r="P32" s="24"/>
      <c r="Q32" s="24"/>
      <c r="S32" s="34"/>
    </row>
    <row r="33" spans="1:19" s="21" customFormat="1" ht="24" customHeight="1" thickBot="1" x14ac:dyDescent="0.25">
      <c r="A33" s="1"/>
      <c r="B33" s="44">
        <v>7</v>
      </c>
      <c r="C33" s="169" t="s">
        <v>34</v>
      </c>
      <c r="D33" s="170" t="s">
        <v>22</v>
      </c>
      <c r="E33" s="174"/>
      <c r="F33" s="169" t="s">
        <v>45</v>
      </c>
      <c r="H33" s="21">
        <v>70</v>
      </c>
      <c r="I33" s="152" t="str">
        <f>IF(E33=0,"Zapiši.",IF(E33=H33,"Pravilno!","Poskusi znova."))</f>
        <v>Zapiši.</v>
      </c>
      <c r="J33" s="152"/>
      <c r="K33" s="152"/>
      <c r="L33" s="152"/>
      <c r="M33" s="152"/>
      <c r="N33" s="152"/>
      <c r="O33" s="1"/>
      <c r="P33" s="24"/>
      <c r="Q33" s="24"/>
      <c r="S33" s="34"/>
    </row>
    <row r="34" spans="1:19" s="21" customFormat="1" ht="24" customHeight="1" x14ac:dyDescent="0.2">
      <c r="A34" s="1"/>
      <c r="B34" s="45">
        <v>10</v>
      </c>
      <c r="C34" s="169"/>
      <c r="D34" s="170"/>
      <c r="E34" s="174"/>
      <c r="F34" s="169"/>
      <c r="G34" s="46"/>
      <c r="H34" s="46"/>
      <c r="I34" s="152"/>
      <c r="J34" s="152"/>
      <c r="K34" s="152"/>
      <c r="L34" s="152"/>
      <c r="M34" s="152"/>
      <c r="N34" s="152"/>
      <c r="O34" s="1"/>
      <c r="P34" s="24"/>
      <c r="Q34" s="24"/>
      <c r="S34" s="34"/>
    </row>
    <row r="35" spans="1:19" s="21" customFormat="1" ht="24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S35" s="34"/>
    </row>
    <row r="36" spans="1:19" s="21" customFormat="1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S36" s="34"/>
    </row>
    <row r="37" spans="1:19" ht="20.25" x14ac:dyDescent="0.3">
      <c r="B37" s="146" t="s">
        <v>145</v>
      </c>
    </row>
    <row r="38" spans="1:19" s="21" customFormat="1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S38" s="34"/>
    </row>
    <row r="39" spans="1:19" s="21" customFormat="1" ht="24" customHeight="1" thickBot="1" x14ac:dyDescent="0.25">
      <c r="A39" s="1"/>
      <c r="B39" s="169" t="s">
        <v>48</v>
      </c>
      <c r="C39" s="169"/>
      <c r="D39" s="170" t="s">
        <v>22</v>
      </c>
      <c r="E39" s="125"/>
      <c r="F39" s="169" t="s">
        <v>35</v>
      </c>
      <c r="G39" s="1"/>
      <c r="H39" s="1">
        <v>1</v>
      </c>
      <c r="I39" s="152" t="str">
        <f>IF(OR(E39=0,E40=0),"Dopolni.",IF(AND(E39=H39,E40=H40),"Pravilno!",IF(E39/E40=P39,"Okrajšaj ulomek!","Poskusi znova.")))</f>
        <v>Dopolni.</v>
      </c>
      <c r="J39" s="152"/>
      <c r="K39" s="152"/>
      <c r="L39" s="152"/>
      <c r="M39" s="152"/>
      <c r="N39" s="152"/>
      <c r="O39" s="1"/>
      <c r="P39" s="51">
        <v>0.25</v>
      </c>
      <c r="Q39" s="24"/>
      <c r="S39" s="34"/>
    </row>
    <row r="40" spans="1:19" s="21" customFormat="1" ht="24" customHeight="1" x14ac:dyDescent="0.2">
      <c r="A40" s="1"/>
      <c r="B40" s="169"/>
      <c r="C40" s="169"/>
      <c r="D40" s="170"/>
      <c r="E40" s="126"/>
      <c r="F40" s="169"/>
      <c r="G40" s="1"/>
      <c r="H40" s="1">
        <v>4</v>
      </c>
      <c r="I40" s="152"/>
      <c r="J40" s="152"/>
      <c r="K40" s="152"/>
      <c r="L40" s="152"/>
      <c r="M40" s="152"/>
      <c r="N40" s="152"/>
      <c r="O40" s="1"/>
      <c r="P40" s="24"/>
      <c r="Q40" s="24"/>
      <c r="S40" s="34"/>
    </row>
    <row r="41" spans="1:19" s="21" customFormat="1" ht="24" customHeight="1" x14ac:dyDescent="0.25">
      <c r="A41" s="1"/>
      <c r="B41" s="1"/>
      <c r="C41" s="1"/>
      <c r="D41" s="1"/>
      <c r="E41" s="3"/>
      <c r="F41" s="1"/>
      <c r="G41" s="1"/>
      <c r="H41" s="1"/>
      <c r="I41" s="20"/>
      <c r="J41" s="134"/>
      <c r="K41" s="135"/>
      <c r="L41" s="136"/>
      <c r="M41" s="134"/>
      <c r="N41" s="3"/>
      <c r="O41" s="1"/>
      <c r="P41" s="24"/>
      <c r="Q41" s="24"/>
      <c r="S41" s="34"/>
    </row>
    <row r="42" spans="1:19" s="21" customFormat="1" ht="24" customHeight="1" thickBot="1" x14ac:dyDescent="0.25">
      <c r="A42" s="1"/>
      <c r="B42" s="169" t="s">
        <v>46</v>
      </c>
      <c r="C42" s="169"/>
      <c r="D42" s="170" t="s">
        <v>22</v>
      </c>
      <c r="E42" s="125"/>
      <c r="F42" s="169" t="s">
        <v>33</v>
      </c>
      <c r="G42" s="1"/>
      <c r="H42" s="1">
        <v>1</v>
      </c>
      <c r="I42" s="152" t="str">
        <f>IF(OR(E42=0,E43=0),"Dopolni.",IF(AND(E42=H42,E43=H43),"Pravilno!",IF(E42/E43=P42,"Okrajšaj ulomek!","Poskusi znova.")))</f>
        <v>Dopolni.</v>
      </c>
      <c r="J42" s="152"/>
      <c r="K42" s="152"/>
      <c r="L42" s="152"/>
      <c r="M42" s="152"/>
      <c r="N42" s="152"/>
      <c r="O42" s="1"/>
      <c r="P42" s="1">
        <v>0.05</v>
      </c>
      <c r="Q42" s="24"/>
      <c r="S42" s="34"/>
    </row>
    <row r="43" spans="1:19" s="21" customFormat="1" ht="24" customHeight="1" x14ac:dyDescent="0.2">
      <c r="A43" s="1"/>
      <c r="B43" s="169"/>
      <c r="C43" s="169"/>
      <c r="D43" s="170"/>
      <c r="E43" s="126"/>
      <c r="F43" s="169"/>
      <c r="G43" s="1"/>
      <c r="H43" s="1">
        <v>20</v>
      </c>
      <c r="I43" s="152"/>
      <c r="J43" s="152"/>
      <c r="K43" s="152"/>
      <c r="L43" s="152"/>
      <c r="M43" s="152"/>
      <c r="N43" s="152"/>
      <c r="O43" s="1"/>
      <c r="P43" s="1"/>
      <c r="Q43" s="24"/>
      <c r="S43" s="34"/>
    </row>
    <row r="44" spans="1:19" s="21" customFormat="1" ht="24" customHeight="1" x14ac:dyDescent="0.2">
      <c r="A44" s="1"/>
      <c r="B44" s="1"/>
      <c r="C44" s="1"/>
      <c r="D44" s="1"/>
      <c r="E44" s="3"/>
      <c r="F44" s="1"/>
      <c r="G44" s="1"/>
      <c r="H44" s="1"/>
      <c r="I44" s="137"/>
      <c r="J44" s="134"/>
      <c r="K44" s="135"/>
      <c r="L44" s="136"/>
      <c r="M44" s="134"/>
      <c r="N44" s="3"/>
      <c r="O44" s="1"/>
      <c r="P44" s="1"/>
      <c r="Q44" s="24"/>
      <c r="S44" s="34"/>
    </row>
    <row r="45" spans="1:19" s="21" customFormat="1" ht="24" customHeight="1" thickBot="1" x14ac:dyDescent="0.25">
      <c r="A45" s="1"/>
      <c r="B45" s="169" t="s">
        <v>47</v>
      </c>
      <c r="C45" s="169"/>
      <c r="D45" s="170" t="s">
        <v>22</v>
      </c>
      <c r="E45" s="125"/>
      <c r="F45" s="169" t="s">
        <v>34</v>
      </c>
      <c r="G45" s="1"/>
      <c r="H45" s="1">
        <v>1</v>
      </c>
      <c r="I45" s="152" t="str">
        <f>IF(OR(E45=0,E46=0),"Dopolni.",IF(AND(E45=H45,E46=H46),"Pravilno!",IF(E45/E46=P45,"Okrajšaj ulomek!","Poskusi znova.")))</f>
        <v>Dopolni.</v>
      </c>
      <c r="J45" s="152"/>
      <c r="K45" s="152"/>
      <c r="L45" s="152"/>
      <c r="M45" s="152"/>
      <c r="N45" s="152"/>
      <c r="O45" s="1"/>
      <c r="P45" s="1">
        <v>0.1</v>
      </c>
      <c r="Q45" s="24"/>
      <c r="S45" s="34"/>
    </row>
    <row r="46" spans="1:19" s="21" customFormat="1" ht="24" customHeight="1" x14ac:dyDescent="0.2">
      <c r="A46" s="1"/>
      <c r="B46" s="169"/>
      <c r="C46" s="169"/>
      <c r="D46" s="170"/>
      <c r="E46" s="126"/>
      <c r="F46" s="169"/>
      <c r="G46" s="1"/>
      <c r="H46" s="1">
        <v>10</v>
      </c>
      <c r="I46" s="152"/>
      <c r="J46" s="152"/>
      <c r="K46" s="152"/>
      <c r="L46" s="152"/>
      <c r="M46" s="152"/>
      <c r="N46" s="152"/>
      <c r="O46" s="1"/>
      <c r="P46" s="1"/>
      <c r="Q46" s="24"/>
      <c r="S46" s="34"/>
    </row>
    <row r="47" spans="1:19" s="21" customFormat="1" ht="24" customHeight="1" x14ac:dyDescent="0.2">
      <c r="A47" s="1"/>
      <c r="B47" s="1"/>
      <c r="C47" s="1"/>
      <c r="D47" s="1"/>
      <c r="E47" s="3"/>
      <c r="F47" s="1"/>
      <c r="G47" s="1"/>
      <c r="H47" s="1"/>
      <c r="I47" s="137"/>
      <c r="J47" s="134"/>
      <c r="K47" s="135"/>
      <c r="L47" s="136"/>
      <c r="M47" s="138"/>
      <c r="N47" s="139"/>
      <c r="O47" s="85"/>
      <c r="P47" s="1"/>
      <c r="Q47" s="24"/>
      <c r="S47" s="34"/>
    </row>
    <row r="48" spans="1:19" s="21" customFormat="1" ht="24" customHeight="1" thickBot="1" x14ac:dyDescent="0.25">
      <c r="A48" s="1"/>
      <c r="B48" s="169" t="s">
        <v>146</v>
      </c>
      <c r="C48" s="171"/>
      <c r="D48" s="170" t="s">
        <v>22</v>
      </c>
      <c r="E48" s="125"/>
      <c r="F48" s="169" t="s">
        <v>43</v>
      </c>
      <c r="G48" s="1"/>
      <c r="H48" s="1">
        <v>1</v>
      </c>
      <c r="I48" s="152" t="str">
        <f>IF(OR(E48=0,E49=0),"Dopolni.",IF(AND(E48=H48,E49=H49),"Pravilno!",IF(E48/E49=P48,"Okrajšaj ulomek!","Poskusi znova.")))</f>
        <v>Dopolni.</v>
      </c>
      <c r="J48" s="152"/>
      <c r="K48" s="152"/>
      <c r="L48" s="152"/>
      <c r="M48" s="152"/>
      <c r="N48" s="152"/>
      <c r="O48" s="85"/>
      <c r="P48" s="1">
        <v>0.125</v>
      </c>
      <c r="Q48" s="24"/>
      <c r="S48" s="34"/>
    </row>
    <row r="49" spans="1:19" s="21" customFormat="1" ht="24" customHeight="1" x14ac:dyDescent="0.2">
      <c r="A49" s="1"/>
      <c r="B49" s="171"/>
      <c r="C49" s="171"/>
      <c r="D49" s="170"/>
      <c r="E49" s="126"/>
      <c r="F49" s="169"/>
      <c r="G49" s="1"/>
      <c r="H49" s="1">
        <v>8</v>
      </c>
      <c r="I49" s="152"/>
      <c r="J49" s="152"/>
      <c r="K49" s="152"/>
      <c r="L49" s="152"/>
      <c r="M49" s="152"/>
      <c r="N49" s="152"/>
      <c r="O49" s="85"/>
      <c r="P49" s="1"/>
      <c r="Q49" s="24"/>
      <c r="S49" s="34"/>
    </row>
    <row r="50" spans="1:19" s="21" customFormat="1" ht="24" customHeight="1" x14ac:dyDescent="0.2">
      <c r="A50" s="1"/>
      <c r="B50" s="1"/>
      <c r="C50" s="1"/>
      <c r="D50" s="1"/>
      <c r="E50" s="3"/>
      <c r="F50" s="1"/>
      <c r="G50" s="1"/>
      <c r="H50" s="1"/>
      <c r="I50" s="137"/>
      <c r="J50" s="134"/>
      <c r="K50" s="135"/>
      <c r="L50" s="136"/>
      <c r="M50" s="138"/>
      <c r="N50" s="139"/>
      <c r="O50" s="85"/>
      <c r="P50" s="1"/>
      <c r="Q50" s="24"/>
      <c r="S50" s="34"/>
    </row>
    <row r="51" spans="1:19" s="21" customFormat="1" ht="24" customHeight="1" thickBot="1" x14ac:dyDescent="0.25">
      <c r="A51" s="1"/>
      <c r="B51" s="169" t="s">
        <v>147</v>
      </c>
      <c r="C51" s="171"/>
      <c r="D51" s="170" t="s">
        <v>22</v>
      </c>
      <c r="E51" s="125"/>
      <c r="F51" s="169" t="s">
        <v>32</v>
      </c>
      <c r="G51" s="1"/>
      <c r="H51" s="1">
        <v>5</v>
      </c>
      <c r="I51" s="152" t="str">
        <f>IF(OR(E51=0,E52=0),"Dopolni.",IF(AND(E51=H51,E52=H52),"Pravilno!",IF(E51/E52=P51,"Okrajšaj ulomek!","Poskusi znova.")))</f>
        <v>Dopolni.</v>
      </c>
      <c r="J51" s="152"/>
      <c r="K51" s="152"/>
      <c r="L51" s="152"/>
      <c r="M51" s="152"/>
      <c r="N51" s="152"/>
      <c r="O51" s="85"/>
      <c r="P51" s="1">
        <v>1.25</v>
      </c>
      <c r="Q51" s="24"/>
      <c r="S51" s="34"/>
    </row>
    <row r="52" spans="1:19" s="21" customFormat="1" ht="24" customHeight="1" x14ac:dyDescent="0.2">
      <c r="A52" s="1"/>
      <c r="B52" s="171"/>
      <c r="C52" s="171"/>
      <c r="D52" s="170"/>
      <c r="E52" s="126"/>
      <c r="F52" s="169"/>
      <c r="G52" s="1"/>
      <c r="H52" s="1">
        <v>4</v>
      </c>
      <c r="I52" s="152"/>
      <c r="J52" s="152"/>
      <c r="K52" s="152"/>
      <c r="L52" s="152"/>
      <c r="M52" s="152"/>
      <c r="N52" s="152"/>
      <c r="O52" s="85"/>
      <c r="P52" s="1"/>
      <c r="Q52" s="24"/>
      <c r="S52" s="34"/>
    </row>
    <row r="53" spans="1:19" s="21" customFormat="1" ht="24" customHeight="1" x14ac:dyDescent="0.2">
      <c r="A53" s="1"/>
      <c r="B53" s="1"/>
      <c r="C53" s="1"/>
      <c r="D53" s="1"/>
      <c r="E53" s="1"/>
      <c r="F53" s="1"/>
      <c r="G53" s="1"/>
      <c r="H53" s="1"/>
      <c r="J53" s="47"/>
      <c r="K53" s="37"/>
      <c r="L53" s="47"/>
      <c r="M53" s="68"/>
      <c r="N53" s="85"/>
      <c r="O53" s="85"/>
      <c r="P53" s="1"/>
      <c r="Q53" s="24"/>
      <c r="S53" s="34"/>
    </row>
    <row r="54" spans="1:19" s="21" customFormat="1" ht="24" customHeight="1" x14ac:dyDescent="0.2">
      <c r="A54" s="6"/>
      <c r="B54" s="172"/>
      <c r="C54" s="172"/>
      <c r="D54" s="173"/>
      <c r="E54" s="37"/>
      <c r="F54" s="172"/>
      <c r="G54" s="6"/>
      <c r="H54" s="1"/>
      <c r="J54" s="47"/>
      <c r="K54" s="37"/>
      <c r="L54" s="47"/>
      <c r="M54" s="68"/>
      <c r="N54" s="85"/>
      <c r="O54" s="85"/>
      <c r="P54" s="1"/>
      <c r="Q54" s="24"/>
      <c r="S54" s="34"/>
    </row>
    <row r="55" spans="1:19" s="21" customFormat="1" ht="24" customHeight="1" x14ac:dyDescent="0.2">
      <c r="A55" s="6"/>
      <c r="B55" s="172"/>
      <c r="C55" s="172"/>
      <c r="D55" s="173"/>
      <c r="E55" s="37"/>
      <c r="F55" s="172"/>
      <c r="G55" s="6"/>
      <c r="H55" s="1"/>
      <c r="I55" s="1"/>
      <c r="K55" s="6"/>
      <c r="L55" s="48"/>
      <c r="M55" s="68"/>
      <c r="N55" s="85"/>
      <c r="O55" s="85"/>
      <c r="P55" s="24"/>
      <c r="Q55" s="24"/>
      <c r="S55" s="34"/>
    </row>
    <row r="56" spans="1:19" s="21" customFormat="1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K56" s="6"/>
      <c r="L56" s="48"/>
      <c r="M56" s="68"/>
      <c r="N56" s="85"/>
      <c r="O56" s="85"/>
      <c r="P56" s="24"/>
      <c r="Q56" s="24"/>
      <c r="S56" s="34"/>
    </row>
    <row r="57" spans="1:19" s="21" customFormat="1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49"/>
      <c r="L57" s="1"/>
      <c r="M57" s="1"/>
      <c r="N57" s="1"/>
      <c r="O57" s="1"/>
      <c r="P57" s="24"/>
      <c r="Q57" s="24"/>
      <c r="S57" s="34"/>
    </row>
    <row r="58" spans="1:19" s="21" customFormat="1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9"/>
      <c r="L58" s="1"/>
      <c r="M58" s="1"/>
      <c r="N58" s="1"/>
      <c r="O58" s="1"/>
      <c r="P58" s="24"/>
      <c r="Q58" s="24"/>
      <c r="S58" s="34"/>
    </row>
    <row r="59" spans="1:19" s="21" customFormat="1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9"/>
      <c r="L59" s="1"/>
      <c r="M59" s="1"/>
      <c r="N59" s="1"/>
      <c r="O59" s="1"/>
      <c r="P59" s="24"/>
      <c r="Q59" s="24"/>
      <c r="S59" s="34"/>
    </row>
    <row r="60" spans="1:19" s="21" customFormat="1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S60" s="34"/>
    </row>
    <row r="61" spans="1:19" s="21" customFormat="1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S61" s="34"/>
    </row>
    <row r="62" spans="1:19" s="21" customFormat="1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24"/>
      <c r="S62" s="34"/>
    </row>
    <row r="63" spans="1:19" s="21" customFormat="1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S63" s="34"/>
    </row>
    <row r="64" spans="1:19" s="21" customFormat="1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S64" s="34"/>
    </row>
    <row r="65" spans="1:19" s="21" customFormat="1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S65" s="34"/>
    </row>
    <row r="66" spans="1:19" s="21" customFormat="1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S66" s="34"/>
    </row>
    <row r="67" spans="1:19" s="21" customFormat="1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S67" s="34"/>
    </row>
    <row r="68" spans="1:19" s="21" customFormat="1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24"/>
      <c r="S68" s="34"/>
    </row>
    <row r="69" spans="1:19" s="21" customFormat="1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S69" s="34"/>
    </row>
    <row r="70" spans="1:19" s="21" customFormat="1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S70" s="34"/>
    </row>
    <row r="71" spans="1:19" s="21" customFormat="1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S71" s="34"/>
    </row>
    <row r="72" spans="1:19" s="21" customFormat="1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24"/>
      <c r="S72" s="34"/>
    </row>
    <row r="73" spans="1:19" s="21" customFormat="1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24"/>
      <c r="S73" s="34"/>
    </row>
    <row r="74" spans="1:19" s="21" customFormat="1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24"/>
      <c r="S74" s="34"/>
    </row>
    <row r="75" spans="1:19" s="21" customFormat="1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S75" s="34"/>
    </row>
  </sheetData>
  <sheetProtection sheet="1" objects="1" scenarios="1"/>
  <mergeCells count="59">
    <mergeCell ref="I27:N28"/>
    <mergeCell ref="C27:C28"/>
    <mergeCell ref="I9:N10"/>
    <mergeCell ref="I12:N13"/>
    <mergeCell ref="F12:F13"/>
    <mergeCell ref="C18:D19"/>
    <mergeCell ref="E18:E19"/>
    <mergeCell ref="F18:F19"/>
    <mergeCell ref="I18:N19"/>
    <mergeCell ref="E15:E16"/>
    <mergeCell ref="F15:F16"/>
    <mergeCell ref="C12:D13"/>
    <mergeCell ref="E12:E13"/>
    <mergeCell ref="D27:D28"/>
    <mergeCell ref="E24:E25"/>
    <mergeCell ref="I24:N25"/>
    <mergeCell ref="E9:E10"/>
    <mergeCell ref="C9:D10"/>
    <mergeCell ref="F9:F10"/>
    <mergeCell ref="I15:N16"/>
    <mergeCell ref="C15:D16"/>
    <mergeCell ref="C24:C25"/>
    <mergeCell ref="D24:D25"/>
    <mergeCell ref="F24:F25"/>
    <mergeCell ref="E33:E34"/>
    <mergeCell ref="F33:F34"/>
    <mergeCell ref="C33:C34"/>
    <mergeCell ref="D33:D34"/>
    <mergeCell ref="E30:E31"/>
    <mergeCell ref="F30:F31"/>
    <mergeCell ref="E27:E28"/>
    <mergeCell ref="F27:F28"/>
    <mergeCell ref="I30:N31"/>
    <mergeCell ref="C30:C31"/>
    <mergeCell ref="D30:D31"/>
    <mergeCell ref="I48:N49"/>
    <mergeCell ref="I51:N52"/>
    <mergeCell ref="B45:C46"/>
    <mergeCell ref="D45:D46"/>
    <mergeCell ref="F45:F46"/>
    <mergeCell ref="B48:C49"/>
    <mergeCell ref="D48:D49"/>
    <mergeCell ref="I33:N34"/>
    <mergeCell ref="I45:N46"/>
    <mergeCell ref="I42:N43"/>
    <mergeCell ref="I39:N40"/>
    <mergeCell ref="F48:F49"/>
    <mergeCell ref="B51:C52"/>
    <mergeCell ref="D51:D52"/>
    <mergeCell ref="F51:F52"/>
    <mergeCell ref="B54:C55"/>
    <mergeCell ref="D54:D55"/>
    <mergeCell ref="F54:F55"/>
    <mergeCell ref="B39:C40"/>
    <mergeCell ref="F39:F40"/>
    <mergeCell ref="B42:C43"/>
    <mergeCell ref="D42:D43"/>
    <mergeCell ref="F42:F43"/>
    <mergeCell ref="D39:D40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S80"/>
  <sheetViews>
    <sheetView showGridLines="0" showRowColHeaders="0" workbookViewId="0">
      <selection activeCell="F11" sqref="F11"/>
    </sheetView>
  </sheetViews>
  <sheetFormatPr defaultRowHeight="15" x14ac:dyDescent="0.2"/>
  <cols>
    <col min="1" max="1" width="5.140625" style="1" customWidth="1"/>
    <col min="2" max="2" width="5.42578125" style="1" customWidth="1"/>
    <col min="3" max="3" width="5.140625" style="1" customWidth="1"/>
    <col min="4" max="4" width="5.5703125" style="1" customWidth="1"/>
    <col min="5" max="5" width="6.140625" style="1" customWidth="1"/>
    <col min="6" max="6" width="4.5703125" style="1" customWidth="1"/>
    <col min="7" max="7" width="5.5703125" style="1" customWidth="1"/>
    <col min="8" max="15" width="5.140625" style="1" customWidth="1"/>
  </cols>
  <sheetData>
    <row r="2" spans="1:19" ht="20.25" x14ac:dyDescent="0.3">
      <c r="B2" s="43" t="s">
        <v>31</v>
      </c>
    </row>
    <row r="3" spans="1:19" x14ac:dyDescent="0.2">
      <c r="B3" s="29"/>
    </row>
    <row r="4" spans="1:19" x14ac:dyDescent="0.2">
      <c r="B4" s="29"/>
    </row>
    <row r="5" spans="1:19" ht="15.75" x14ac:dyDescent="0.25">
      <c r="B5" s="30" t="s">
        <v>99</v>
      </c>
    </row>
    <row r="6" spans="1:19" x14ac:dyDescent="0.2">
      <c r="B6" s="29"/>
    </row>
    <row r="7" spans="1:19" ht="15.75" x14ac:dyDescent="0.25">
      <c r="B7" s="5" t="s">
        <v>12</v>
      </c>
    </row>
    <row r="8" spans="1:19" x14ac:dyDescent="0.2">
      <c r="B8" s="29"/>
    </row>
    <row r="9" spans="1:19" s="21" customFormat="1" ht="24" customHeight="1" x14ac:dyDescent="0.2">
      <c r="A9" s="1"/>
      <c r="B9" s="29" t="s">
        <v>102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4"/>
      <c r="Q9" s="24"/>
      <c r="S9" s="34"/>
    </row>
    <row r="10" spans="1:19" s="21" customFormat="1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4"/>
      <c r="Q10" s="24"/>
      <c r="S10" s="34"/>
    </row>
    <row r="11" spans="1:19" s="21" customFormat="1" ht="24" customHeight="1" thickBot="1" x14ac:dyDescent="0.25">
      <c r="A11" s="1"/>
      <c r="B11" s="154" t="s">
        <v>100</v>
      </c>
      <c r="C11" s="154"/>
      <c r="D11" s="154"/>
      <c r="E11" s="154"/>
      <c r="F11" s="127"/>
      <c r="G11" s="154" t="s">
        <v>101</v>
      </c>
      <c r="H11" s="154"/>
      <c r="I11" s="154"/>
      <c r="J11" s="154"/>
      <c r="K11" s="1"/>
      <c r="L11" s="152" t="str">
        <f>IF(OR(F11=0,F12=0),"Dopolni.",IF(AND(F11=F13,F12=G13),"Pravilno!","Poskusi znova."))</f>
        <v>Dopolni.</v>
      </c>
      <c r="M11" s="152"/>
      <c r="N11" s="152"/>
      <c r="O11" s="152"/>
      <c r="P11" s="152"/>
      <c r="Q11" s="24"/>
      <c r="S11" s="34"/>
    </row>
    <row r="12" spans="1:19" s="21" customFormat="1" ht="24" customHeight="1" x14ac:dyDescent="0.2">
      <c r="A12" s="1"/>
      <c r="B12" s="154"/>
      <c r="C12" s="154"/>
      <c r="D12" s="154"/>
      <c r="E12" s="154"/>
      <c r="F12" s="128"/>
      <c r="G12" s="154"/>
      <c r="H12" s="154"/>
      <c r="I12" s="154"/>
      <c r="J12" s="154"/>
      <c r="K12" s="1"/>
      <c r="L12" s="152"/>
      <c r="M12" s="152"/>
      <c r="N12" s="152"/>
      <c r="O12" s="152"/>
      <c r="P12" s="152"/>
      <c r="Q12" s="24"/>
      <c r="S12" s="34"/>
    </row>
    <row r="13" spans="1:19" s="21" customFormat="1" ht="24" hidden="1" customHeight="1" x14ac:dyDescent="0.2">
      <c r="A13" s="1"/>
      <c r="B13" s="34"/>
      <c r="F13" s="37">
        <v>7</v>
      </c>
      <c r="G13" s="34">
        <v>15</v>
      </c>
      <c r="K13" s="1"/>
      <c r="L13" s="1"/>
      <c r="M13" s="1"/>
      <c r="N13" s="1"/>
      <c r="O13" s="1"/>
      <c r="P13" s="24"/>
      <c r="Q13" s="24"/>
      <c r="S13" s="34"/>
    </row>
    <row r="14" spans="1:19" s="21" customFormat="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24"/>
      <c r="S14" s="34"/>
    </row>
    <row r="15" spans="1:19" s="21" customFormat="1" ht="24" customHeight="1" thickBot="1" x14ac:dyDescent="0.25">
      <c r="A15" s="1"/>
      <c r="B15" s="154" t="s">
        <v>103</v>
      </c>
      <c r="C15" s="154"/>
      <c r="D15" s="154"/>
      <c r="E15" s="154"/>
      <c r="F15" s="127"/>
      <c r="G15" s="154" t="s">
        <v>101</v>
      </c>
      <c r="H15" s="154"/>
      <c r="I15" s="154"/>
      <c r="J15" s="154"/>
      <c r="K15" s="1"/>
      <c r="L15" s="152" t="str">
        <f>IF(OR(F15=0,F16=0),"Dopolni.",IF(AND(F15=F17,F16=G17),"Pravilno!","Poskusi znova."))</f>
        <v>Dopolni.</v>
      </c>
      <c r="M15" s="152"/>
      <c r="N15" s="152"/>
      <c r="O15" s="152"/>
      <c r="P15" s="152"/>
      <c r="Q15" s="24"/>
      <c r="S15" s="34"/>
    </row>
    <row r="16" spans="1:19" s="21" customFormat="1" ht="24" customHeight="1" x14ac:dyDescent="0.2">
      <c r="A16" s="1"/>
      <c r="B16" s="154"/>
      <c r="C16" s="154"/>
      <c r="D16" s="154"/>
      <c r="E16" s="154"/>
      <c r="F16" s="128"/>
      <c r="G16" s="154"/>
      <c r="H16" s="154"/>
      <c r="I16" s="154"/>
      <c r="J16" s="154"/>
      <c r="K16" s="1"/>
      <c r="L16" s="152"/>
      <c r="M16" s="152"/>
      <c r="N16" s="152"/>
      <c r="O16" s="152"/>
      <c r="P16" s="152"/>
      <c r="Q16" s="24"/>
      <c r="S16" s="34"/>
    </row>
    <row r="17" spans="1:19" s="21" customFormat="1" ht="24" hidden="1" customHeight="1" x14ac:dyDescent="0.2">
      <c r="A17" s="1"/>
      <c r="B17" s="1"/>
      <c r="C17" s="1"/>
      <c r="D17" s="1"/>
      <c r="E17" s="1"/>
      <c r="F17" s="1">
        <v>8</v>
      </c>
      <c r="G17" s="1">
        <v>15</v>
      </c>
      <c r="H17" s="1"/>
      <c r="I17" s="1"/>
      <c r="J17" s="1"/>
      <c r="K17" s="1"/>
      <c r="L17" s="1"/>
      <c r="M17" s="1"/>
      <c r="N17" s="1"/>
      <c r="O17" s="1"/>
      <c r="P17" s="24"/>
      <c r="Q17" s="24"/>
      <c r="S17" s="34"/>
    </row>
    <row r="18" spans="1:19" s="21" customFormat="1" ht="24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4"/>
      <c r="Q18" s="24"/>
      <c r="S18" s="34"/>
    </row>
    <row r="19" spans="1:19" ht="15.75" x14ac:dyDescent="0.25">
      <c r="B19" s="5" t="s">
        <v>14</v>
      </c>
    </row>
    <row r="20" spans="1:19" x14ac:dyDescent="0.2">
      <c r="B20" s="29"/>
    </row>
    <row r="21" spans="1:19" s="21" customFormat="1" ht="24" customHeight="1" x14ac:dyDescent="0.2">
      <c r="A21" s="1"/>
      <c r="B21" s="29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4"/>
      <c r="Q21" s="24"/>
      <c r="S21" s="34"/>
    </row>
    <row r="22" spans="1:19" s="21" customFormat="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4"/>
      <c r="Q22" s="24"/>
      <c r="S22" s="34"/>
    </row>
    <row r="23" spans="1:19" s="21" customFormat="1" ht="24" customHeight="1" thickBot="1" x14ac:dyDescent="0.25">
      <c r="A23" s="1"/>
      <c r="B23" s="176" t="s">
        <v>112</v>
      </c>
      <c r="C23" s="176"/>
      <c r="D23" s="176"/>
      <c r="E23" s="176"/>
      <c r="F23" s="176"/>
      <c r="G23" s="176"/>
      <c r="H23" s="83"/>
      <c r="I23" s="83"/>
      <c r="J23" s="127"/>
      <c r="K23" s="85"/>
      <c r="L23" s="152" t="str">
        <f>IF(OR(J23=0,J24=0),"Dopolni.",IF(AND(J23=J25,J24=K25),"Pravilno!","Poskusi znova."))</f>
        <v>Dopolni.</v>
      </c>
      <c r="M23" s="152"/>
      <c r="N23" s="152"/>
      <c r="O23" s="152"/>
      <c r="P23" s="152"/>
      <c r="Q23" s="152"/>
      <c r="R23" s="152"/>
      <c r="S23" s="152"/>
    </row>
    <row r="24" spans="1:19" s="21" customFormat="1" ht="24" customHeight="1" x14ac:dyDescent="0.2">
      <c r="A24" s="1"/>
      <c r="B24" s="176"/>
      <c r="C24" s="176"/>
      <c r="D24" s="176"/>
      <c r="E24" s="176"/>
      <c r="F24" s="176"/>
      <c r="G24" s="176"/>
      <c r="H24" s="83"/>
      <c r="I24" s="83"/>
      <c r="J24" s="128"/>
      <c r="K24" s="85"/>
      <c r="L24" s="152"/>
      <c r="M24" s="152"/>
      <c r="N24" s="152"/>
      <c r="O24" s="152"/>
      <c r="P24" s="152"/>
      <c r="Q24" s="152"/>
      <c r="R24" s="152"/>
      <c r="S24" s="152"/>
    </row>
    <row r="25" spans="1:19" s="21" customFormat="1" ht="24" hidden="1" customHeight="1" x14ac:dyDescent="0.2">
      <c r="A25" s="1"/>
      <c r="B25" s="34"/>
      <c r="J25" s="37">
        <v>5</v>
      </c>
      <c r="K25" s="34">
        <v>8</v>
      </c>
      <c r="L25" s="1"/>
      <c r="M25" s="1"/>
      <c r="N25" s="1"/>
      <c r="O25" s="1"/>
      <c r="P25" s="24"/>
      <c r="Q25" s="24"/>
      <c r="S25" s="34"/>
    </row>
    <row r="26" spans="1:19" s="21" customFormat="1" ht="24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S26" s="34"/>
    </row>
    <row r="27" spans="1:19" ht="26.25" x14ac:dyDescent="0.4">
      <c r="B27" s="84" t="s">
        <v>110</v>
      </c>
    </row>
    <row r="28" spans="1:19" x14ac:dyDescent="0.2">
      <c r="B28" s="29"/>
    </row>
    <row r="29" spans="1:19" s="21" customFormat="1" ht="24" customHeight="1" x14ac:dyDescent="0.2">
      <c r="A29" s="1"/>
      <c r="B29" s="29" t="s">
        <v>108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  <c r="Q29" s="24"/>
      <c r="S29" s="34"/>
    </row>
    <row r="30" spans="1:19" s="21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S30" s="34"/>
    </row>
    <row r="31" spans="1:19" s="21" customFormat="1" ht="24" customHeight="1" thickBot="1" x14ac:dyDescent="0.25">
      <c r="A31" s="1"/>
      <c r="B31" s="154" t="s">
        <v>104</v>
      </c>
      <c r="C31" s="154"/>
      <c r="D31" s="154"/>
      <c r="E31" s="154"/>
      <c r="F31" s="127"/>
      <c r="G31" s="154" t="s">
        <v>105</v>
      </c>
      <c r="H31" s="154"/>
      <c r="I31" s="154"/>
      <c r="J31" s="154"/>
      <c r="K31" s="1"/>
      <c r="L31" s="152" t="str">
        <f>IF(OR(F31=0,F32=0),"Dopolni.",IF(AND(F31=F33,F32=G33),"Pravilno!","Poskusi znova."))</f>
        <v>Dopolni.</v>
      </c>
      <c r="M31" s="152"/>
      <c r="N31" s="152"/>
      <c r="O31" s="152"/>
      <c r="P31" s="152"/>
      <c r="Q31" s="24"/>
      <c r="S31" s="34"/>
    </row>
    <row r="32" spans="1:19" s="21" customFormat="1" ht="24" customHeight="1" x14ac:dyDescent="0.2">
      <c r="A32" s="1"/>
      <c r="B32" s="154"/>
      <c r="C32" s="154"/>
      <c r="D32" s="154"/>
      <c r="E32" s="154"/>
      <c r="F32" s="128"/>
      <c r="G32" s="154"/>
      <c r="H32" s="154"/>
      <c r="I32" s="154"/>
      <c r="J32" s="154"/>
      <c r="K32" s="1"/>
      <c r="L32" s="152"/>
      <c r="M32" s="152"/>
      <c r="N32" s="152"/>
      <c r="O32" s="152"/>
      <c r="P32" s="152"/>
      <c r="Q32" s="24"/>
      <c r="S32" s="34"/>
    </row>
    <row r="33" spans="1:19" s="21" customFormat="1" ht="24" hidden="1" customHeight="1" x14ac:dyDescent="0.2">
      <c r="A33" s="1"/>
      <c r="B33" s="34"/>
      <c r="F33" s="37">
        <v>11</v>
      </c>
      <c r="G33" s="34">
        <v>19</v>
      </c>
      <c r="K33" s="1"/>
      <c r="L33" s="1"/>
      <c r="M33" s="1"/>
      <c r="N33" s="1"/>
      <c r="O33" s="1"/>
      <c r="P33" s="24"/>
      <c r="Q33" s="24"/>
      <c r="S33" s="34"/>
    </row>
    <row r="34" spans="1:19" s="21" customFormat="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24"/>
      <c r="S34" s="34"/>
    </row>
    <row r="35" spans="1:19" s="21" customFormat="1" ht="24" customHeight="1" thickBot="1" x14ac:dyDescent="0.25">
      <c r="A35" s="1"/>
      <c r="B35" s="154" t="s">
        <v>106</v>
      </c>
      <c r="C35" s="154"/>
      <c r="D35" s="154"/>
      <c r="E35" s="154"/>
      <c r="F35" s="127"/>
      <c r="G35" s="154" t="s">
        <v>105</v>
      </c>
      <c r="H35" s="154"/>
      <c r="I35" s="154"/>
      <c r="J35" s="154"/>
      <c r="K35" s="1"/>
      <c r="L35" s="152" t="str">
        <f>IF(OR(F35=0,F36=0),"Dopolni.",IF(AND(F35=F37,F36=G37),"Pravilno!","Poskusi znova."))</f>
        <v>Dopolni.</v>
      </c>
      <c r="M35" s="152"/>
      <c r="N35" s="152"/>
      <c r="O35" s="152"/>
      <c r="P35" s="152"/>
      <c r="Q35" s="24"/>
      <c r="S35" s="34"/>
    </row>
    <row r="36" spans="1:19" s="21" customFormat="1" ht="24" customHeight="1" x14ac:dyDescent="0.2">
      <c r="A36" s="1"/>
      <c r="B36" s="154"/>
      <c r="C36" s="154"/>
      <c r="D36" s="154"/>
      <c r="E36" s="154"/>
      <c r="F36" s="128"/>
      <c r="G36" s="154"/>
      <c r="H36" s="154"/>
      <c r="I36" s="154"/>
      <c r="J36" s="154"/>
      <c r="K36" s="1"/>
      <c r="L36" s="152"/>
      <c r="M36" s="152"/>
      <c r="N36" s="152"/>
      <c r="O36" s="152"/>
      <c r="P36" s="152"/>
      <c r="Q36" s="24"/>
      <c r="S36" s="34"/>
    </row>
    <row r="37" spans="1:19" s="21" customFormat="1" ht="24" hidden="1" customHeight="1" x14ac:dyDescent="0.2">
      <c r="A37" s="1"/>
      <c r="B37" s="34"/>
      <c r="F37" s="37">
        <v>3</v>
      </c>
      <c r="G37" s="34">
        <v>19</v>
      </c>
      <c r="K37" s="1"/>
      <c r="L37" s="1"/>
      <c r="M37" s="1"/>
      <c r="N37" s="1"/>
      <c r="O37" s="1"/>
      <c r="P37" s="24"/>
      <c r="Q37" s="24"/>
      <c r="S37" s="34"/>
    </row>
    <row r="38" spans="1:19" s="21" customFormat="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S38" s="34"/>
    </row>
    <row r="39" spans="1:19" s="21" customFormat="1" ht="24" customHeight="1" thickBot="1" x14ac:dyDescent="0.25">
      <c r="A39" s="1"/>
      <c r="B39" s="154" t="s">
        <v>107</v>
      </c>
      <c r="C39" s="154"/>
      <c r="D39" s="154"/>
      <c r="E39" s="154"/>
      <c r="F39" s="127"/>
      <c r="G39" s="154" t="s">
        <v>105</v>
      </c>
      <c r="H39" s="154"/>
      <c r="I39" s="154"/>
      <c r="J39" s="154"/>
      <c r="K39" s="1"/>
      <c r="L39" s="152" t="str">
        <f>IF(OR(F39=0,F40=0),"Dopolni.",IF(AND(F39=F41,F40=G41),"Pravilno!","Poskusi znova."))</f>
        <v>Dopolni.</v>
      </c>
      <c r="M39" s="152"/>
      <c r="N39" s="152"/>
      <c r="O39" s="152"/>
      <c r="P39" s="152"/>
      <c r="Q39" s="24"/>
      <c r="S39" s="34"/>
    </row>
    <row r="40" spans="1:19" s="21" customFormat="1" ht="24" customHeight="1" x14ac:dyDescent="0.2">
      <c r="A40" s="1"/>
      <c r="B40" s="154"/>
      <c r="C40" s="154"/>
      <c r="D40" s="154"/>
      <c r="E40" s="154"/>
      <c r="F40" s="128"/>
      <c r="G40" s="154"/>
      <c r="H40" s="154"/>
      <c r="I40" s="154"/>
      <c r="J40" s="154"/>
      <c r="K40" s="1"/>
      <c r="L40" s="152"/>
      <c r="M40" s="152"/>
      <c r="N40" s="152"/>
      <c r="O40" s="152"/>
      <c r="P40" s="152"/>
      <c r="Q40" s="24"/>
      <c r="S40" s="34"/>
    </row>
    <row r="41" spans="1:19" s="21" customFormat="1" ht="24" hidden="1" customHeight="1" x14ac:dyDescent="0.2">
      <c r="A41" s="1"/>
      <c r="B41" s="34"/>
      <c r="F41" s="37">
        <v>5</v>
      </c>
      <c r="G41" s="34">
        <v>19</v>
      </c>
      <c r="K41" s="1"/>
      <c r="L41" s="1"/>
      <c r="M41" s="1"/>
      <c r="N41" s="1"/>
      <c r="O41" s="1"/>
      <c r="P41" s="24"/>
      <c r="Q41" s="24"/>
      <c r="S41" s="34"/>
    </row>
    <row r="42" spans="1:19" s="21" customFormat="1" ht="24" customHeight="1" x14ac:dyDescent="0.2">
      <c r="A42" s="1"/>
      <c r="B42" s="29"/>
      <c r="C42" s="1"/>
      <c r="D42" s="1"/>
      <c r="E42" s="1"/>
      <c r="F42" s="1"/>
      <c r="G42" s="29"/>
      <c r="H42" s="1"/>
      <c r="I42" s="1"/>
      <c r="J42" s="1"/>
      <c r="K42" s="1"/>
      <c r="L42" s="1"/>
      <c r="M42" s="1"/>
      <c r="N42" s="1"/>
      <c r="O42" s="1"/>
      <c r="P42" s="24"/>
      <c r="Q42" s="24"/>
      <c r="S42" s="34"/>
    </row>
    <row r="43" spans="1:19" s="21" customFormat="1" ht="24" customHeight="1" x14ac:dyDescent="0.2">
      <c r="A43" s="1"/>
      <c r="B43" s="29"/>
      <c r="C43" s="1"/>
      <c r="D43" s="1"/>
      <c r="E43" s="1"/>
      <c r="F43" s="1"/>
      <c r="G43" s="29"/>
      <c r="H43" s="1"/>
      <c r="I43" s="1"/>
      <c r="J43" s="1"/>
      <c r="K43" s="1"/>
      <c r="L43" s="1"/>
      <c r="M43" s="1"/>
      <c r="N43" s="1"/>
      <c r="O43" s="1"/>
      <c r="P43" s="24"/>
      <c r="Q43" s="24"/>
      <c r="S43" s="34"/>
    </row>
    <row r="44" spans="1:19" s="21" customFormat="1" ht="24" customHeight="1" x14ac:dyDescent="0.2">
      <c r="A44" s="1"/>
      <c r="B44" s="29"/>
      <c r="C44" s="1"/>
      <c r="D44" s="1"/>
      <c r="E44" s="1"/>
      <c r="F44" s="1"/>
      <c r="G44" s="29"/>
      <c r="H44" s="1"/>
      <c r="I44" s="1"/>
      <c r="J44" s="1"/>
      <c r="K44" s="1"/>
      <c r="L44" s="1"/>
      <c r="M44" s="1"/>
      <c r="N44" s="1"/>
      <c r="O44" s="1"/>
      <c r="P44" s="24"/>
      <c r="Q44" s="24"/>
      <c r="S44" s="34"/>
    </row>
    <row r="45" spans="1:19" s="21" customFormat="1" ht="24" customHeight="1" x14ac:dyDescent="0.2">
      <c r="A45" s="1"/>
      <c r="B45" s="29"/>
      <c r="C45" s="1"/>
      <c r="D45" s="1"/>
      <c r="E45" s="1"/>
      <c r="F45" s="1"/>
      <c r="G45" s="29"/>
      <c r="H45" s="1"/>
      <c r="I45" s="1"/>
      <c r="J45" s="1"/>
      <c r="K45" s="1"/>
      <c r="L45" s="1"/>
      <c r="M45" s="1"/>
      <c r="N45" s="1"/>
      <c r="O45" s="1"/>
      <c r="P45" s="24"/>
      <c r="Q45" s="24"/>
      <c r="S45" s="34"/>
    </row>
    <row r="46" spans="1:19" s="21" customFormat="1" ht="24" customHeight="1" x14ac:dyDescent="0.2">
      <c r="A46" s="1"/>
      <c r="B46" s="29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1"/>
      <c r="O46" s="1"/>
      <c r="P46" s="24"/>
      <c r="Q46" s="24"/>
      <c r="S46" s="34"/>
    </row>
    <row r="47" spans="1:19" s="21" customFormat="1" ht="24" customHeight="1" x14ac:dyDescent="0.2">
      <c r="A47" s="1"/>
      <c r="B47" s="29"/>
      <c r="C47" s="1"/>
      <c r="D47" s="1"/>
      <c r="E47" s="1"/>
      <c r="F47" s="1"/>
      <c r="G47" s="29"/>
      <c r="H47" s="1"/>
      <c r="I47" s="1"/>
      <c r="J47" s="1"/>
      <c r="K47" s="1"/>
      <c r="L47" s="1"/>
      <c r="M47" s="1"/>
      <c r="N47" s="1"/>
      <c r="O47" s="1"/>
      <c r="P47" s="24"/>
      <c r="Q47" s="24"/>
      <c r="S47" s="34"/>
    </row>
    <row r="48" spans="1:19" s="21" customFormat="1" ht="24" customHeight="1" x14ac:dyDescent="0.2">
      <c r="A48" s="1"/>
      <c r="B48" s="29"/>
      <c r="C48" s="1"/>
      <c r="D48" s="1"/>
      <c r="E48" s="1"/>
      <c r="F48" s="1"/>
      <c r="G48" s="29"/>
      <c r="H48" s="1"/>
      <c r="I48" s="1"/>
      <c r="J48" s="1"/>
      <c r="K48" s="1"/>
      <c r="L48" s="1"/>
      <c r="M48" s="1"/>
      <c r="N48" s="1"/>
      <c r="O48" s="1"/>
      <c r="P48" s="24"/>
      <c r="Q48" s="24"/>
      <c r="S48" s="34"/>
    </row>
    <row r="49" spans="1:19" s="21" customFormat="1" ht="24" customHeight="1" x14ac:dyDescent="0.2">
      <c r="A49" s="1"/>
      <c r="B49" s="29"/>
      <c r="C49" s="1"/>
      <c r="D49" s="1"/>
      <c r="E49" s="1"/>
      <c r="F49" s="1"/>
      <c r="G49" s="29"/>
      <c r="H49" s="1"/>
      <c r="I49" s="1"/>
      <c r="J49" s="1"/>
      <c r="K49" s="1"/>
      <c r="L49" s="1"/>
      <c r="M49" s="1"/>
      <c r="N49" s="1"/>
      <c r="O49" s="1"/>
      <c r="P49" s="24"/>
      <c r="Q49" s="24"/>
      <c r="S49" s="34"/>
    </row>
    <row r="50" spans="1:19" s="21" customFormat="1" ht="24" customHeight="1" x14ac:dyDescent="0.2">
      <c r="A50" s="1"/>
      <c r="B50" s="29"/>
      <c r="C50" s="1"/>
      <c r="D50" s="1"/>
      <c r="E50" s="1"/>
      <c r="F50" s="1"/>
      <c r="G50" s="29"/>
      <c r="H50" s="1"/>
      <c r="I50" s="1"/>
      <c r="J50" s="1"/>
      <c r="K50" s="1"/>
      <c r="L50" s="1"/>
      <c r="M50" s="1"/>
      <c r="N50" s="1"/>
      <c r="O50" s="1"/>
      <c r="P50" s="24"/>
      <c r="Q50" s="24"/>
      <c r="S50" s="34"/>
    </row>
    <row r="51" spans="1:19" s="21" customFormat="1" ht="24" customHeight="1" x14ac:dyDescent="0.2">
      <c r="A51" s="1"/>
      <c r="B51" s="29"/>
      <c r="C51" s="1"/>
      <c r="D51" s="1"/>
      <c r="E51" s="1"/>
      <c r="F51" s="1"/>
      <c r="G51" s="29"/>
      <c r="H51" s="1"/>
      <c r="I51" s="1"/>
      <c r="J51" s="1"/>
      <c r="K51" s="1"/>
      <c r="L51" s="1"/>
      <c r="M51" s="1"/>
      <c r="N51" s="1"/>
      <c r="O51" s="1"/>
      <c r="P51" s="24"/>
      <c r="Q51" s="24"/>
      <c r="S51" s="34"/>
    </row>
    <row r="52" spans="1:19" s="21" customFormat="1" ht="24" customHeight="1" x14ac:dyDescent="0.2">
      <c r="A52" s="1"/>
      <c r="B52" s="29"/>
      <c r="C52" s="1"/>
      <c r="D52" s="1"/>
      <c r="E52" s="1"/>
      <c r="F52" s="1"/>
      <c r="G52" s="29"/>
      <c r="H52" s="1"/>
      <c r="I52" s="1"/>
      <c r="J52" s="1"/>
      <c r="K52" s="1"/>
      <c r="L52" s="1"/>
      <c r="M52" s="1"/>
      <c r="N52" s="1"/>
      <c r="O52" s="1"/>
      <c r="P52" s="24"/>
      <c r="Q52" s="24"/>
      <c r="S52" s="34"/>
    </row>
    <row r="53" spans="1:19" s="21" customFormat="1" ht="24" customHeight="1" x14ac:dyDescent="0.2">
      <c r="A53" s="1"/>
      <c r="B53" s="29"/>
      <c r="C53" s="1"/>
      <c r="D53" s="1"/>
      <c r="E53" s="1"/>
      <c r="F53" s="1"/>
      <c r="G53" s="29"/>
      <c r="H53" s="1"/>
      <c r="I53" s="1"/>
      <c r="J53" s="1"/>
      <c r="K53" s="1"/>
      <c r="L53" s="1"/>
      <c r="M53" s="1"/>
      <c r="N53" s="1"/>
      <c r="O53" s="1"/>
      <c r="P53" s="24"/>
      <c r="Q53" s="24"/>
      <c r="S53" s="34"/>
    </row>
    <row r="54" spans="1:19" s="21" customFormat="1" ht="24" customHeight="1" x14ac:dyDescent="0.2">
      <c r="A54" s="1"/>
      <c r="B54" s="29"/>
      <c r="C54" s="1"/>
      <c r="D54" s="1"/>
      <c r="E54" s="1"/>
      <c r="F54" s="1"/>
      <c r="G54" s="29"/>
      <c r="H54" s="1"/>
      <c r="I54" s="1"/>
      <c r="J54" s="1"/>
      <c r="K54" s="1"/>
      <c r="L54" s="1"/>
      <c r="M54" s="1"/>
      <c r="N54" s="1"/>
      <c r="O54" s="1"/>
      <c r="P54" s="24"/>
      <c r="Q54" s="24"/>
      <c r="S54" s="34"/>
    </row>
    <row r="55" spans="1:19" s="21" customFormat="1" ht="24" customHeight="1" x14ac:dyDescent="0.2">
      <c r="A55" s="1"/>
      <c r="B55" s="29"/>
      <c r="C55" s="1"/>
      <c r="D55" s="1"/>
      <c r="E55" s="1"/>
      <c r="F55" s="1"/>
      <c r="G55" s="29"/>
      <c r="H55" s="1"/>
      <c r="I55" s="1"/>
      <c r="J55" s="1"/>
      <c r="K55" s="1"/>
      <c r="L55" s="1"/>
      <c r="M55" s="1"/>
      <c r="N55" s="1"/>
      <c r="O55" s="1"/>
      <c r="P55" s="24"/>
      <c r="Q55" s="24"/>
      <c r="S55" s="34"/>
    </row>
    <row r="56" spans="1:19" s="21" customFormat="1" ht="24" customHeight="1" x14ac:dyDescent="0.2">
      <c r="A56" s="1"/>
      <c r="B56" s="29"/>
      <c r="C56" s="1"/>
      <c r="D56" s="1"/>
      <c r="E56" s="1"/>
      <c r="F56" s="1"/>
      <c r="G56" s="29"/>
      <c r="H56" s="1"/>
      <c r="I56" s="1"/>
      <c r="J56" s="1"/>
      <c r="K56" s="1"/>
      <c r="L56" s="1"/>
      <c r="M56" s="1"/>
      <c r="N56" s="1"/>
      <c r="O56" s="1"/>
      <c r="P56" s="24"/>
      <c r="Q56" s="24"/>
      <c r="S56" s="34"/>
    </row>
    <row r="57" spans="1:19" s="21" customFormat="1" ht="24" customHeight="1" x14ac:dyDescent="0.2">
      <c r="A57" s="1"/>
      <c r="B57" s="29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  <c r="N57" s="1"/>
      <c r="O57" s="1"/>
      <c r="P57" s="24"/>
      <c r="Q57" s="24"/>
      <c r="S57" s="34"/>
    </row>
    <row r="58" spans="1:19" s="21" customFormat="1" ht="24" customHeight="1" x14ac:dyDescent="0.2">
      <c r="A58" s="1"/>
      <c r="B58" s="29"/>
      <c r="C58" s="1"/>
      <c r="D58" s="1"/>
      <c r="E58" s="1"/>
      <c r="F58" s="1"/>
      <c r="G58" s="29"/>
      <c r="H58" s="1"/>
      <c r="I58" s="1"/>
      <c r="J58" s="1"/>
      <c r="K58" s="1"/>
      <c r="L58" s="1"/>
      <c r="M58" s="1"/>
      <c r="N58" s="1"/>
      <c r="O58" s="1"/>
      <c r="P58" s="24"/>
      <c r="Q58" s="24"/>
      <c r="S58" s="34"/>
    </row>
    <row r="59" spans="1:19" s="21" customFormat="1" ht="24" customHeight="1" x14ac:dyDescent="0.2">
      <c r="A59" s="1"/>
      <c r="B59" s="29"/>
      <c r="C59" s="1"/>
      <c r="D59" s="1"/>
      <c r="E59" s="1"/>
      <c r="F59" s="1"/>
      <c r="G59" s="29"/>
      <c r="H59" s="1"/>
      <c r="I59" s="1"/>
      <c r="J59" s="1"/>
      <c r="K59" s="1"/>
      <c r="L59" s="1"/>
      <c r="M59" s="1"/>
      <c r="N59" s="1"/>
      <c r="O59" s="1"/>
      <c r="P59" s="24"/>
      <c r="Q59" s="24"/>
      <c r="S59" s="34"/>
    </row>
    <row r="60" spans="1:19" s="21" customFormat="1" ht="24" customHeight="1" x14ac:dyDescent="0.2">
      <c r="A60" s="1"/>
      <c r="B60" s="29"/>
      <c r="C60" s="1"/>
      <c r="D60" s="1"/>
      <c r="E60" s="1"/>
      <c r="F60" s="1"/>
      <c r="G60" s="29"/>
      <c r="H60" s="1"/>
      <c r="I60" s="1"/>
      <c r="J60" s="1"/>
      <c r="K60" s="1"/>
      <c r="L60" s="1"/>
      <c r="M60" s="1"/>
      <c r="N60" s="1"/>
      <c r="O60" s="1"/>
      <c r="P60" s="24"/>
      <c r="Q60" s="24"/>
      <c r="S60" s="34"/>
    </row>
    <row r="61" spans="1:19" s="21" customFormat="1" ht="24" customHeight="1" x14ac:dyDescent="0.2">
      <c r="A61" s="1"/>
      <c r="B61" s="29"/>
      <c r="C61" s="1"/>
      <c r="D61" s="1"/>
      <c r="E61" s="1"/>
      <c r="F61" s="1"/>
      <c r="G61" s="29"/>
      <c r="H61" s="1"/>
      <c r="I61" s="1"/>
      <c r="J61" s="1"/>
      <c r="K61" s="1"/>
      <c r="L61" s="1"/>
      <c r="M61" s="1"/>
      <c r="N61" s="1"/>
      <c r="O61" s="1"/>
      <c r="P61" s="24"/>
      <c r="Q61" s="24"/>
      <c r="S61" s="34"/>
    </row>
    <row r="62" spans="1:19" s="21" customFormat="1" ht="24" customHeight="1" x14ac:dyDescent="0.2">
      <c r="A62" s="1"/>
      <c r="B62" s="29"/>
      <c r="C62" s="1"/>
      <c r="D62" s="1"/>
      <c r="E62" s="1"/>
      <c r="F62" s="1"/>
      <c r="G62" s="29"/>
      <c r="H62" s="1"/>
      <c r="I62" s="1"/>
      <c r="J62" s="1"/>
      <c r="K62" s="1"/>
      <c r="L62" s="1"/>
      <c r="M62" s="1"/>
      <c r="N62" s="1"/>
      <c r="O62" s="1"/>
      <c r="P62" s="24"/>
      <c r="Q62" s="24"/>
      <c r="S62" s="34"/>
    </row>
    <row r="63" spans="1:19" s="21" customFormat="1" ht="24" customHeight="1" x14ac:dyDescent="0.2">
      <c r="A63" s="1"/>
      <c r="B63" s="29"/>
      <c r="C63" s="1"/>
      <c r="D63" s="1"/>
      <c r="E63" s="1"/>
      <c r="F63" s="1"/>
      <c r="G63" s="29"/>
      <c r="H63" s="1"/>
      <c r="I63" s="1"/>
      <c r="J63" s="1"/>
      <c r="K63" s="1"/>
      <c r="L63" s="1"/>
      <c r="M63" s="1"/>
      <c r="N63" s="1"/>
      <c r="O63" s="1"/>
      <c r="P63" s="24"/>
      <c r="Q63" s="24"/>
      <c r="S63" s="34"/>
    </row>
    <row r="64" spans="1:19" s="21" customFormat="1" ht="24" customHeight="1" x14ac:dyDescent="0.2">
      <c r="A64" s="1"/>
      <c r="B64" s="29"/>
      <c r="C64" s="1"/>
      <c r="D64" s="1"/>
      <c r="E64" s="1"/>
      <c r="F64" s="1"/>
      <c r="G64" s="29"/>
      <c r="H64" s="1"/>
      <c r="I64" s="1"/>
      <c r="J64" s="1"/>
      <c r="K64" s="1"/>
      <c r="L64" s="1"/>
      <c r="M64" s="1"/>
      <c r="N64" s="1"/>
      <c r="O64" s="1"/>
      <c r="P64" s="24"/>
      <c r="Q64" s="24"/>
      <c r="S64" s="34"/>
    </row>
    <row r="65" spans="1:19" s="21" customFormat="1" ht="24" customHeight="1" x14ac:dyDescent="0.2">
      <c r="A65" s="1"/>
      <c r="B65" s="29"/>
      <c r="C65" s="1"/>
      <c r="D65" s="1"/>
      <c r="E65" s="1"/>
      <c r="F65" s="1"/>
      <c r="G65" s="29"/>
      <c r="H65" s="1"/>
      <c r="I65" s="1"/>
      <c r="J65" s="1"/>
      <c r="K65" s="1"/>
      <c r="L65" s="1"/>
      <c r="M65" s="1"/>
      <c r="N65" s="1"/>
      <c r="O65" s="1"/>
      <c r="P65" s="24"/>
      <c r="Q65" s="24"/>
      <c r="S65" s="34"/>
    </row>
    <row r="66" spans="1:19" s="21" customFormat="1" ht="24" customHeight="1" x14ac:dyDescent="0.2">
      <c r="A66" s="1"/>
      <c r="B66" s="29"/>
      <c r="C66" s="1"/>
      <c r="D66" s="1"/>
      <c r="E66" s="1"/>
      <c r="F66" s="1"/>
      <c r="G66" s="29"/>
      <c r="H66" s="1"/>
      <c r="I66" s="1"/>
      <c r="J66" s="1"/>
      <c r="K66" s="1"/>
      <c r="L66" s="1"/>
      <c r="M66" s="1"/>
      <c r="N66" s="1"/>
      <c r="O66" s="1"/>
      <c r="P66" s="24"/>
      <c r="Q66" s="24"/>
      <c r="S66" s="34"/>
    </row>
    <row r="67" spans="1:19" s="21" customFormat="1" ht="24" customHeight="1" x14ac:dyDescent="0.2">
      <c r="A67" s="1"/>
      <c r="B67" s="29"/>
      <c r="C67" s="1"/>
      <c r="D67" s="1"/>
      <c r="E67" s="1"/>
      <c r="F67" s="1"/>
      <c r="G67" s="29"/>
      <c r="H67" s="1"/>
      <c r="I67" s="1"/>
      <c r="J67" s="1"/>
      <c r="K67" s="1"/>
      <c r="L67" s="1"/>
      <c r="M67" s="1"/>
      <c r="N67" s="1"/>
      <c r="O67" s="1"/>
      <c r="P67" s="24"/>
      <c r="Q67" s="24"/>
      <c r="S67" s="34"/>
    </row>
    <row r="68" spans="1:19" s="21" customFormat="1" ht="24" customHeight="1" x14ac:dyDescent="0.2">
      <c r="A68" s="1"/>
      <c r="B68" s="29"/>
      <c r="C68" s="1"/>
      <c r="D68" s="1"/>
      <c r="E68" s="1"/>
      <c r="F68" s="1"/>
      <c r="G68" s="29"/>
      <c r="H68" s="1"/>
      <c r="I68" s="1"/>
      <c r="J68" s="1"/>
      <c r="K68" s="1"/>
      <c r="L68" s="1"/>
      <c r="M68" s="1"/>
      <c r="N68" s="1"/>
      <c r="O68" s="1"/>
      <c r="P68" s="24"/>
      <c r="Q68" s="24"/>
      <c r="S68" s="34"/>
    </row>
    <row r="69" spans="1:19" s="21" customFormat="1" ht="24" customHeight="1" x14ac:dyDescent="0.2">
      <c r="A69" s="1"/>
      <c r="B69" s="29"/>
      <c r="C69" s="1"/>
      <c r="D69" s="1"/>
      <c r="E69" s="1"/>
      <c r="F69" s="1"/>
      <c r="G69" s="29"/>
      <c r="H69" s="1"/>
      <c r="I69" s="1"/>
      <c r="J69" s="1"/>
      <c r="K69" s="1"/>
      <c r="L69" s="1"/>
      <c r="M69" s="1"/>
      <c r="N69" s="1"/>
      <c r="O69" s="1"/>
      <c r="P69" s="24"/>
      <c r="Q69" s="24"/>
      <c r="S69" s="34"/>
    </row>
    <row r="70" spans="1:19" s="21" customFormat="1" ht="24" customHeight="1" x14ac:dyDescent="0.2">
      <c r="A70" s="1"/>
      <c r="B70" s="29"/>
      <c r="C70" s="1"/>
      <c r="D70" s="1"/>
      <c r="E70" s="1"/>
      <c r="F70" s="1"/>
      <c r="G70" s="29"/>
      <c r="H70" s="1"/>
      <c r="I70" s="1"/>
      <c r="J70" s="1"/>
      <c r="K70" s="1"/>
      <c r="L70" s="1"/>
      <c r="M70" s="1"/>
      <c r="N70" s="1"/>
      <c r="O70" s="1"/>
      <c r="P70" s="24"/>
      <c r="Q70" s="24"/>
      <c r="S70" s="34"/>
    </row>
    <row r="71" spans="1:19" s="21" customFormat="1" ht="24" customHeight="1" x14ac:dyDescent="0.2">
      <c r="A71" s="1"/>
      <c r="B71" s="29"/>
      <c r="C71" s="1"/>
      <c r="D71" s="1"/>
      <c r="E71" s="1"/>
      <c r="F71" s="1"/>
      <c r="G71" s="29"/>
      <c r="H71" s="1"/>
      <c r="I71" s="1"/>
      <c r="J71" s="1"/>
      <c r="K71" s="1"/>
      <c r="L71" s="1"/>
      <c r="M71" s="1"/>
      <c r="N71" s="1"/>
      <c r="O71" s="1"/>
      <c r="P71" s="24"/>
      <c r="Q71" s="24"/>
      <c r="S71" s="34"/>
    </row>
    <row r="72" spans="1:19" s="21" customFormat="1" ht="24" customHeight="1" x14ac:dyDescent="0.2">
      <c r="A72" s="1"/>
      <c r="B72" s="29"/>
      <c r="C72" s="1"/>
      <c r="D72" s="1"/>
      <c r="E72" s="1"/>
      <c r="F72" s="1"/>
      <c r="G72" s="29"/>
      <c r="H72" s="1"/>
      <c r="I72" s="1"/>
      <c r="J72" s="1"/>
      <c r="K72" s="1"/>
      <c r="L72" s="1"/>
      <c r="M72" s="1"/>
      <c r="N72" s="1"/>
      <c r="O72" s="1"/>
      <c r="P72" s="24"/>
      <c r="Q72" s="24"/>
      <c r="S72" s="34"/>
    </row>
    <row r="73" spans="1:19" s="21" customFormat="1" ht="24" customHeight="1" x14ac:dyDescent="0.2">
      <c r="A73" s="1"/>
      <c r="B73" s="29"/>
      <c r="C73" s="1"/>
      <c r="D73" s="1"/>
      <c r="E73" s="1"/>
      <c r="F73" s="1"/>
      <c r="G73" s="29"/>
      <c r="H73" s="1"/>
      <c r="I73" s="1"/>
      <c r="J73" s="1"/>
      <c r="K73" s="1"/>
      <c r="L73" s="1"/>
      <c r="M73" s="1"/>
      <c r="N73" s="1"/>
      <c r="O73" s="1"/>
      <c r="P73" s="24"/>
      <c r="Q73" s="24"/>
      <c r="S73" s="34"/>
    </row>
    <row r="74" spans="1:19" s="21" customFormat="1" ht="24" customHeight="1" x14ac:dyDescent="0.2">
      <c r="A74" s="1"/>
      <c r="B74" s="29"/>
      <c r="C74" s="1"/>
      <c r="D74" s="1"/>
      <c r="E74" s="1"/>
      <c r="F74" s="1"/>
      <c r="G74" s="29"/>
      <c r="H74" s="1"/>
      <c r="I74" s="1"/>
      <c r="J74" s="1"/>
      <c r="K74" s="1"/>
      <c r="L74" s="1"/>
      <c r="M74" s="1"/>
      <c r="N74" s="1"/>
      <c r="O74" s="1"/>
      <c r="P74" s="24"/>
      <c r="Q74" s="24"/>
      <c r="S74" s="34"/>
    </row>
    <row r="75" spans="1:19" s="21" customFormat="1" ht="24" customHeight="1" x14ac:dyDescent="0.2">
      <c r="A75" s="1"/>
      <c r="B75" s="29"/>
      <c r="C75" s="1"/>
      <c r="D75" s="1"/>
      <c r="E75" s="1"/>
      <c r="F75" s="1"/>
      <c r="G75" s="29"/>
      <c r="H75" s="1"/>
      <c r="I75" s="1"/>
      <c r="J75" s="1"/>
      <c r="K75" s="1"/>
      <c r="L75" s="1"/>
      <c r="M75" s="1"/>
      <c r="N75" s="1"/>
      <c r="O75" s="1"/>
      <c r="P75" s="24"/>
      <c r="Q75" s="24"/>
      <c r="S75" s="34"/>
    </row>
    <row r="76" spans="1:19" s="21" customFormat="1" ht="24" customHeight="1" x14ac:dyDescent="0.2">
      <c r="A76" s="1"/>
      <c r="B76" s="29"/>
      <c r="C76" s="1"/>
      <c r="D76" s="1"/>
      <c r="E76" s="1"/>
      <c r="F76" s="1"/>
      <c r="G76" s="29"/>
      <c r="H76" s="1"/>
      <c r="I76" s="1"/>
      <c r="J76" s="1"/>
      <c r="K76" s="1"/>
      <c r="L76" s="1"/>
      <c r="M76" s="1"/>
      <c r="N76" s="1"/>
      <c r="O76" s="1"/>
      <c r="P76" s="24"/>
      <c r="Q76" s="24"/>
      <c r="S76" s="34"/>
    </row>
    <row r="77" spans="1:19" s="21" customFormat="1" ht="24" customHeight="1" x14ac:dyDescent="0.2">
      <c r="A77" s="1"/>
      <c r="B77" s="29"/>
      <c r="C77" s="1"/>
      <c r="D77" s="1"/>
      <c r="E77" s="1"/>
      <c r="F77" s="1"/>
      <c r="G77" s="29"/>
      <c r="H77" s="1"/>
      <c r="I77" s="1"/>
      <c r="J77" s="1"/>
      <c r="K77" s="1"/>
      <c r="L77" s="1"/>
      <c r="M77" s="1"/>
      <c r="N77" s="1"/>
      <c r="O77" s="1"/>
      <c r="P77" s="24"/>
      <c r="Q77" s="24"/>
      <c r="S77" s="34"/>
    </row>
    <row r="78" spans="1:19" s="21" customFormat="1" ht="24" customHeight="1" x14ac:dyDescent="0.2">
      <c r="A78" s="1"/>
      <c r="B78" s="29"/>
      <c r="C78" s="1"/>
      <c r="D78" s="1"/>
      <c r="E78" s="1"/>
      <c r="F78" s="1"/>
      <c r="G78" s="29"/>
      <c r="H78" s="1"/>
      <c r="I78" s="1"/>
      <c r="J78" s="1"/>
      <c r="K78" s="1"/>
      <c r="L78" s="1"/>
      <c r="M78" s="1"/>
      <c r="N78" s="1"/>
      <c r="O78" s="1"/>
      <c r="P78" s="24"/>
      <c r="Q78" s="24"/>
      <c r="S78" s="34"/>
    </row>
    <row r="79" spans="1:19" s="21" customFormat="1" ht="24" customHeight="1" x14ac:dyDescent="0.2">
      <c r="A79" s="1"/>
      <c r="B79" s="29"/>
      <c r="C79" s="1"/>
      <c r="D79" s="1"/>
      <c r="E79" s="1"/>
      <c r="F79" s="1"/>
      <c r="G79" s="29"/>
      <c r="H79" s="1"/>
      <c r="I79" s="1"/>
      <c r="J79" s="1"/>
      <c r="K79" s="1"/>
      <c r="L79" s="1"/>
      <c r="M79" s="1"/>
      <c r="N79" s="1"/>
      <c r="O79" s="1"/>
      <c r="P79" s="24"/>
      <c r="Q79" s="24"/>
      <c r="S79" s="34"/>
    </row>
    <row r="80" spans="1:19" s="21" customFormat="1" ht="24" customHeight="1" x14ac:dyDescent="0.2">
      <c r="A80" s="1"/>
      <c r="B80" s="29"/>
      <c r="C80" s="1"/>
      <c r="D80" s="1"/>
      <c r="E80" s="1"/>
      <c r="F80" s="1"/>
      <c r="G80" s="29"/>
      <c r="H80" s="1"/>
      <c r="I80" s="1"/>
      <c r="J80" s="1"/>
      <c r="K80" s="1"/>
      <c r="L80" s="1"/>
      <c r="M80" s="1"/>
      <c r="N80" s="1"/>
      <c r="O80" s="1"/>
      <c r="P80" s="24"/>
      <c r="Q80" s="24"/>
      <c r="S80" s="34"/>
    </row>
  </sheetData>
  <sheetProtection sheet="1" objects="1" scenarios="1"/>
  <mergeCells count="17">
    <mergeCell ref="B39:E40"/>
    <mergeCell ref="G39:J40"/>
    <mergeCell ref="L39:P40"/>
    <mergeCell ref="G15:J16"/>
    <mergeCell ref="L15:P16"/>
    <mergeCell ref="B31:E32"/>
    <mergeCell ref="G31:J32"/>
    <mergeCell ref="L31:P32"/>
    <mergeCell ref="B23:G24"/>
    <mergeCell ref="B15:E16"/>
    <mergeCell ref="G11:J12"/>
    <mergeCell ref="L23:S24"/>
    <mergeCell ref="B35:E36"/>
    <mergeCell ref="G35:J36"/>
    <mergeCell ref="L35:P36"/>
    <mergeCell ref="L11:P12"/>
    <mergeCell ref="B11:E12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2:W69"/>
  <sheetViews>
    <sheetView showGridLines="0" showRowColHeaders="0" workbookViewId="0">
      <selection activeCell="M11" sqref="M11"/>
    </sheetView>
  </sheetViews>
  <sheetFormatPr defaultRowHeight="15" x14ac:dyDescent="0.2"/>
  <cols>
    <col min="1" max="1" width="5.140625" style="1" customWidth="1"/>
    <col min="2" max="2" width="5.42578125" style="1" customWidth="1"/>
    <col min="3" max="3" width="5.140625" style="1" customWidth="1"/>
    <col min="4" max="4" width="6.42578125" style="1" customWidth="1"/>
    <col min="5" max="5" width="5" style="1" customWidth="1"/>
    <col min="6" max="6" width="4.85546875" style="1" customWidth="1"/>
    <col min="7" max="7" width="5.5703125" style="1" customWidth="1"/>
    <col min="8" max="8" width="5.140625" style="1" customWidth="1"/>
    <col min="9" max="9" width="5.7109375" style="1" customWidth="1"/>
    <col min="10" max="10" width="5.140625" style="1" customWidth="1"/>
    <col min="11" max="11" width="6.28515625" style="1" customWidth="1"/>
    <col min="12" max="23" width="5.140625" style="1" customWidth="1"/>
  </cols>
  <sheetData>
    <row r="2" spans="1:23" ht="20.25" x14ac:dyDescent="0.3">
      <c r="B2" s="43" t="s">
        <v>31</v>
      </c>
    </row>
    <row r="3" spans="1:23" x14ac:dyDescent="0.2">
      <c r="B3" s="29"/>
    </row>
    <row r="4" spans="1:23" x14ac:dyDescent="0.2">
      <c r="B4" s="29"/>
    </row>
    <row r="5" spans="1:23" ht="15.75" x14ac:dyDescent="0.25">
      <c r="B5" s="30" t="s">
        <v>118</v>
      </c>
    </row>
    <row r="6" spans="1:23" x14ac:dyDescent="0.2">
      <c r="B6" s="29"/>
    </row>
    <row r="7" spans="1:23" ht="15.75" x14ac:dyDescent="0.25">
      <c r="B7" s="5" t="s">
        <v>12</v>
      </c>
    </row>
    <row r="8" spans="1:23" x14ac:dyDescent="0.2">
      <c r="B8" s="29"/>
    </row>
    <row r="9" spans="1:23" s="21" customFormat="1" ht="24" customHeight="1" thickBot="1" x14ac:dyDescent="0.25">
      <c r="A9" s="1"/>
      <c r="B9" s="176" t="s">
        <v>114</v>
      </c>
      <c r="C9" s="176"/>
      <c r="D9" s="176"/>
      <c r="E9" s="176"/>
      <c r="F9" s="176"/>
      <c r="G9" s="176"/>
      <c r="H9" s="176"/>
      <c r="I9" s="176"/>
      <c r="J9" s="176"/>
      <c r="K9" s="148">
        <v>1</v>
      </c>
      <c r="L9" s="176" t="s">
        <v>113</v>
      </c>
      <c r="N9" s="83"/>
      <c r="O9" s="83"/>
      <c r="P9" s="83"/>
      <c r="Q9" s="83"/>
      <c r="R9" s="83"/>
      <c r="S9" s="83"/>
      <c r="T9" s="83"/>
      <c r="U9" s="83"/>
    </row>
    <row r="10" spans="1:23" s="21" customFormat="1" ht="24" customHeight="1" x14ac:dyDescent="0.2">
      <c r="A10" s="1"/>
      <c r="B10" s="176"/>
      <c r="C10" s="176"/>
      <c r="D10" s="176"/>
      <c r="E10" s="176"/>
      <c r="F10" s="176"/>
      <c r="G10" s="176"/>
      <c r="H10" s="176"/>
      <c r="I10" s="176"/>
      <c r="J10" s="176"/>
      <c r="K10" s="60">
        <v>3</v>
      </c>
      <c r="L10" s="177"/>
      <c r="N10" s="83"/>
      <c r="O10" s="83"/>
      <c r="P10" s="83"/>
      <c r="Q10" s="83"/>
      <c r="R10" s="83"/>
      <c r="S10" s="83"/>
      <c r="T10" s="83"/>
      <c r="U10" s="83"/>
    </row>
    <row r="11" spans="1:23" s="21" customFormat="1" ht="24" customHeight="1" x14ac:dyDescent="0.25">
      <c r="A11" s="1"/>
      <c r="B11" s="83" t="s">
        <v>115</v>
      </c>
      <c r="C11" s="82"/>
      <c r="D11" s="82"/>
      <c r="E11" s="82"/>
      <c r="F11" s="82"/>
      <c r="G11" s="82"/>
      <c r="H11" s="82"/>
      <c r="I11" s="82"/>
      <c r="J11" s="82"/>
      <c r="K11" s="60"/>
      <c r="L11" s="86"/>
      <c r="M11" s="128"/>
      <c r="O11" s="89" t="str">
        <f>IF(M11=0,"Zapiši.",IF(M11=M12,"Pravilno!","Poskusi znova."))</f>
        <v>Zapiši.</v>
      </c>
      <c r="P11" s="83"/>
      <c r="Q11" s="83"/>
      <c r="R11" s="83"/>
      <c r="S11" s="83"/>
      <c r="T11" s="83"/>
      <c r="U11" s="83"/>
    </row>
    <row r="12" spans="1:23" s="21" customFormat="1" ht="24" hidden="1" customHeight="1" x14ac:dyDescent="0.2">
      <c r="A12" s="1"/>
      <c r="B12" s="82"/>
      <c r="C12" s="82"/>
      <c r="D12" s="82"/>
      <c r="E12" s="82"/>
      <c r="F12" s="82"/>
      <c r="G12" s="82"/>
      <c r="H12" s="82"/>
      <c r="I12" s="82"/>
      <c r="J12" s="82"/>
      <c r="K12" s="60"/>
      <c r="L12" s="86"/>
      <c r="M12" s="21">
        <v>20</v>
      </c>
      <c r="N12" s="83"/>
      <c r="O12" s="83"/>
      <c r="P12" s="83"/>
      <c r="Q12" s="83"/>
      <c r="R12" s="83"/>
      <c r="S12" s="83"/>
      <c r="T12" s="83"/>
      <c r="U12" s="83"/>
    </row>
    <row r="13" spans="1:23" s="21" customFormat="1" ht="24" customHeight="1" x14ac:dyDescent="0.2">
      <c r="A13" s="1"/>
      <c r="B13" s="29"/>
      <c r="C13" s="1"/>
      <c r="D13" s="1"/>
      <c r="E13" s="1"/>
      <c r="F13" s="1"/>
      <c r="G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21" customFormat="1" ht="2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B15" s="5" t="s">
        <v>14</v>
      </c>
    </row>
    <row r="16" spans="1:23" x14ac:dyDescent="0.2">
      <c r="B16" s="29"/>
    </row>
    <row r="17" spans="1:23" s="21" customFormat="1" ht="24" customHeight="1" thickBot="1" x14ac:dyDescent="0.25">
      <c r="A17" s="1"/>
      <c r="B17" s="176" t="s">
        <v>116</v>
      </c>
      <c r="C17" s="176"/>
      <c r="D17" s="176"/>
      <c r="E17" s="176"/>
      <c r="F17" s="176"/>
      <c r="G17" s="176"/>
      <c r="H17" s="1"/>
      <c r="I17" s="149">
        <v>1</v>
      </c>
      <c r="J17" s="176" t="s">
        <v>117</v>
      </c>
      <c r="K17" s="176"/>
      <c r="L17" s="176"/>
      <c r="M17" s="176"/>
      <c r="N17" s="176"/>
      <c r="O17" s="176"/>
      <c r="P17" s="176"/>
      <c r="Q17" s="149">
        <v>1</v>
      </c>
      <c r="R17" s="176" t="s">
        <v>122</v>
      </c>
      <c r="S17" s="176"/>
      <c r="T17" s="176"/>
      <c r="U17" s="176"/>
      <c r="V17" s="176"/>
      <c r="W17" s="1"/>
    </row>
    <row r="18" spans="1:23" s="21" customFormat="1" ht="24" customHeight="1" x14ac:dyDescent="0.2">
      <c r="A18" s="1"/>
      <c r="B18" s="176"/>
      <c r="C18" s="176"/>
      <c r="D18" s="176"/>
      <c r="E18" s="176"/>
      <c r="F18" s="176"/>
      <c r="G18" s="176"/>
      <c r="H18" s="1"/>
      <c r="I18" s="60">
        <v>4</v>
      </c>
      <c r="J18" s="176"/>
      <c r="K18" s="176"/>
      <c r="L18" s="176"/>
      <c r="M18" s="176"/>
      <c r="N18" s="176"/>
      <c r="O18" s="176"/>
      <c r="P18" s="176"/>
      <c r="Q18" s="60">
        <v>10</v>
      </c>
      <c r="R18" s="176"/>
      <c r="S18" s="176"/>
      <c r="T18" s="176"/>
      <c r="U18" s="176"/>
      <c r="V18" s="176"/>
      <c r="W18" s="1"/>
    </row>
    <row r="19" spans="1:23" s="21" customFormat="1" ht="10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1" customFormat="1" ht="24" customHeight="1" x14ac:dyDescent="0.3">
      <c r="A20" s="1"/>
      <c r="B20" s="34" t="s">
        <v>119</v>
      </c>
      <c r="F20" s="179"/>
      <c r="G20" s="179"/>
      <c r="I20" s="34" t="s">
        <v>120</v>
      </c>
      <c r="J20" s="37"/>
      <c r="K20" s="89" t="str">
        <f>IF(F20=0,"Zapiši.",IF(F20=F21,"Pravilno!","Poskusi znova."))</f>
        <v>Zapiši.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21" customFormat="1" ht="24" hidden="1" customHeight="1" x14ac:dyDescent="0.3">
      <c r="A21" s="1"/>
      <c r="B21" s="34"/>
      <c r="F21" s="180">
        <v>500</v>
      </c>
      <c r="G21" s="180"/>
      <c r="I21" s="34"/>
      <c r="J21" s="37"/>
      <c r="K21" s="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21" customFormat="1" ht="10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1" customFormat="1" ht="24" customHeight="1" x14ac:dyDescent="0.3">
      <c r="A23" s="1"/>
      <c r="B23" s="34" t="s">
        <v>121</v>
      </c>
      <c r="I23" s="179"/>
      <c r="J23" s="179"/>
      <c r="K23" s="87" t="s">
        <v>120</v>
      </c>
      <c r="L23" s="34"/>
      <c r="M23" s="89" t="str">
        <f>IF(I23=0,"Zapiši.",IF(I23=I24,"Pravilno!","Poskusi znova."))</f>
        <v>Zapiši.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21" customFormat="1" ht="24" hidden="1" customHeight="1" x14ac:dyDescent="0.3">
      <c r="A24" s="1"/>
      <c r="B24" s="34"/>
      <c r="I24" s="180">
        <v>200</v>
      </c>
      <c r="J24" s="180"/>
      <c r="K24" s="87"/>
      <c r="L24" s="34"/>
      <c r="M24" s="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21" customFormat="1" ht="10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21" customFormat="1" ht="24" customHeight="1" thickBot="1" x14ac:dyDescent="0.25">
      <c r="A26" s="1"/>
      <c r="B26" s="170" t="s">
        <v>127</v>
      </c>
      <c r="C26" s="170"/>
      <c r="D26" s="170"/>
      <c r="E26" s="170"/>
      <c r="F26" s="170"/>
      <c r="G26" s="170"/>
      <c r="H26" s="170"/>
      <c r="I26" s="170"/>
      <c r="J26" s="37"/>
      <c r="K26" s="127"/>
      <c r="L26" s="34"/>
      <c r="M26" s="152" t="str">
        <f>IF(OR(K26=0,K27=0),"Dopolni.",IF(AND(K26=K28,K27=L28),"Pravilno!",IF(K26/K27=1300/2000,"Okrajšaj ulomek.","Poskusi znova.")))</f>
        <v>Dopolni.</v>
      </c>
      <c r="N26" s="178"/>
      <c r="O26" s="178"/>
      <c r="P26" s="178"/>
      <c r="Q26" s="34"/>
      <c r="R26" s="34"/>
      <c r="S26" s="34"/>
      <c r="T26" s="34"/>
      <c r="U26" s="34"/>
      <c r="V26" s="34"/>
      <c r="W26" s="34"/>
    </row>
    <row r="27" spans="1:23" s="21" customFormat="1" ht="24" customHeight="1" x14ac:dyDescent="0.2">
      <c r="A27" s="1"/>
      <c r="B27" s="170"/>
      <c r="C27" s="170"/>
      <c r="D27" s="170"/>
      <c r="E27" s="170"/>
      <c r="F27" s="170"/>
      <c r="G27" s="170"/>
      <c r="H27" s="170"/>
      <c r="I27" s="170"/>
      <c r="J27" s="37"/>
      <c r="K27" s="128"/>
      <c r="L27" s="34"/>
      <c r="M27" s="178"/>
      <c r="N27" s="178"/>
      <c r="O27" s="178"/>
      <c r="P27" s="178"/>
      <c r="Q27" s="34"/>
      <c r="R27" s="34"/>
      <c r="S27" s="34"/>
      <c r="T27" s="34"/>
      <c r="U27" s="34"/>
      <c r="V27" s="34"/>
      <c r="W27" s="34"/>
    </row>
    <row r="28" spans="1:23" s="21" customFormat="1" ht="24" hidden="1" customHeight="1" x14ac:dyDescent="0.2">
      <c r="A28" s="1"/>
      <c r="B28" s="34"/>
      <c r="J28" s="37"/>
      <c r="K28" s="34">
        <v>13</v>
      </c>
      <c r="L28" s="34">
        <v>20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21" customFormat="1" ht="24" customHeight="1" x14ac:dyDescent="0.2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6.25" x14ac:dyDescent="0.4">
      <c r="B30" s="84" t="s">
        <v>125</v>
      </c>
    </row>
    <row r="31" spans="1:23" x14ac:dyDescent="0.2">
      <c r="B31" s="29"/>
    </row>
    <row r="32" spans="1:23" s="21" customFormat="1" ht="24" customHeight="1" x14ac:dyDescent="0.2">
      <c r="A32" s="1"/>
      <c r="B32" s="29" t="s">
        <v>142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1" customFormat="1" ht="10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1" customFormat="1" ht="24" customHeight="1" x14ac:dyDescent="0.3">
      <c r="A34" s="1"/>
      <c r="B34" s="34" t="s">
        <v>123</v>
      </c>
      <c r="E34" s="128"/>
      <c r="F34" s="34" t="s">
        <v>124</v>
      </c>
      <c r="G34" s="90"/>
      <c r="I34" s="89" t="str">
        <f>IF(E34=0,"Zapiši.",IF(E34=E35,"Pravilno!","Poskusi znova."))</f>
        <v>Zapiši.</v>
      </c>
      <c r="J34" s="37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s="21" customFormat="1" ht="24" hidden="1" customHeight="1" x14ac:dyDescent="0.3">
      <c r="A35" s="1"/>
      <c r="B35" s="34"/>
      <c r="E35" s="88">
        <v>24</v>
      </c>
      <c r="G35" s="88"/>
      <c r="I35" s="34"/>
      <c r="J35" s="37"/>
      <c r="K35" s="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s="21" customFormat="1" ht="24" customHeight="1" x14ac:dyDescent="0.2">
      <c r="A36" s="1"/>
      <c r="B36" s="34"/>
      <c r="F36" s="37"/>
      <c r="G36" s="3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6.25" x14ac:dyDescent="0.4">
      <c r="B37" s="84" t="s">
        <v>126</v>
      </c>
    </row>
    <row r="38" spans="1:23" x14ac:dyDescent="0.2">
      <c r="B38" s="29"/>
    </row>
    <row r="39" spans="1:23" s="21" customFormat="1" ht="24" customHeight="1" thickBot="1" x14ac:dyDescent="0.25">
      <c r="A39" s="1"/>
      <c r="B39" s="176" t="s">
        <v>128</v>
      </c>
      <c r="C39" s="176"/>
      <c r="D39" s="176"/>
      <c r="E39" s="176"/>
      <c r="F39" s="176"/>
      <c r="G39" s="149">
        <v>1</v>
      </c>
      <c r="H39" s="1"/>
      <c r="I39" s="176" t="s">
        <v>129</v>
      </c>
      <c r="J39" s="17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1" customFormat="1" ht="24" customHeight="1" x14ac:dyDescent="0.2">
      <c r="A40" s="1"/>
      <c r="B40" s="176"/>
      <c r="C40" s="176"/>
      <c r="D40" s="176"/>
      <c r="E40" s="176"/>
      <c r="F40" s="176"/>
      <c r="G40" s="60">
        <v>6</v>
      </c>
      <c r="H40" s="1"/>
      <c r="I40" s="176"/>
      <c r="J40" s="17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1" customFormat="1" ht="10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1" customFormat="1" ht="24" customHeight="1" x14ac:dyDescent="0.25">
      <c r="A42" s="1"/>
      <c r="B42" s="29" t="s">
        <v>130</v>
      </c>
      <c r="C42" s="1"/>
      <c r="D42" s="1"/>
      <c r="E42" s="1"/>
      <c r="F42" s="1"/>
      <c r="G42" s="29"/>
      <c r="H42" s="1"/>
      <c r="I42" s="1"/>
      <c r="J42" s="1"/>
      <c r="K42" s="128"/>
      <c r="L42" s="29" t="s">
        <v>131</v>
      </c>
      <c r="M42" s="1"/>
      <c r="N42" s="89" t="str">
        <f>IF(K42=0,"Zapiši.",IF(K42=K43,"Pravilno!","Poskusi znova."))</f>
        <v>Zapiši.</v>
      </c>
      <c r="O42" s="1"/>
      <c r="P42" s="1"/>
      <c r="Q42" s="1"/>
      <c r="R42" s="1"/>
      <c r="S42" s="1"/>
      <c r="T42" s="1"/>
      <c r="U42" s="1"/>
      <c r="V42" s="1"/>
      <c r="W42" s="1"/>
    </row>
    <row r="43" spans="1:23" s="21" customFormat="1" ht="24" hidden="1" customHeight="1" x14ac:dyDescent="0.2">
      <c r="A43" s="1"/>
      <c r="B43" s="29"/>
      <c r="C43" s="1"/>
      <c r="D43" s="1"/>
      <c r="E43" s="1"/>
      <c r="F43" s="1"/>
      <c r="G43" s="29"/>
      <c r="H43" s="1"/>
      <c r="I43" s="1"/>
      <c r="J43" s="1"/>
      <c r="K43" s="49">
        <v>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1" customFormat="1" ht="10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1" customFormat="1" ht="24" customHeight="1" x14ac:dyDescent="0.25">
      <c r="A45" s="1"/>
      <c r="B45" s="29" t="s">
        <v>132</v>
      </c>
      <c r="C45" s="1"/>
      <c r="D45" s="1"/>
      <c r="E45" s="1"/>
      <c r="F45" s="1"/>
      <c r="G45" s="29"/>
      <c r="H45" s="1"/>
      <c r="I45" s="1"/>
      <c r="J45" s="1"/>
      <c r="K45" s="1"/>
      <c r="L45" s="128"/>
      <c r="M45" s="29" t="s">
        <v>131</v>
      </c>
      <c r="N45" s="1"/>
      <c r="O45" s="89" t="str">
        <f>IF(L45=0,"Zapiši.",IF(L45=L46,"Pravilno!","Poskusi znova."))</f>
        <v>Zapiši.</v>
      </c>
      <c r="P45" s="1"/>
      <c r="Q45" s="1"/>
      <c r="R45" s="1"/>
      <c r="S45" s="1"/>
      <c r="T45" s="1"/>
      <c r="U45" s="1"/>
      <c r="V45" s="1"/>
      <c r="W45" s="1"/>
    </row>
    <row r="46" spans="1:23" s="21" customFormat="1" ht="24" hidden="1" customHeight="1" x14ac:dyDescent="0.2">
      <c r="A46" s="1"/>
      <c r="B46" s="29"/>
      <c r="C46" s="1"/>
      <c r="D46" s="1"/>
      <c r="E46" s="1"/>
      <c r="F46" s="1"/>
      <c r="G46" s="29"/>
      <c r="H46" s="1"/>
      <c r="I46" s="1"/>
      <c r="J46" s="1"/>
      <c r="K46" s="1"/>
      <c r="L46" s="1">
        <v>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1" customFormat="1" ht="24" customHeight="1" x14ac:dyDescent="0.2">
      <c r="A47" s="1"/>
      <c r="B47" s="29"/>
      <c r="C47" s="1"/>
      <c r="D47" s="1"/>
      <c r="E47" s="1"/>
      <c r="F47" s="1"/>
      <c r="G47" s="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1" customFormat="1" ht="24" customHeight="1" x14ac:dyDescent="0.2">
      <c r="A48" s="1"/>
      <c r="B48" s="29"/>
      <c r="C48" s="1"/>
      <c r="D48" s="1"/>
      <c r="E48" s="1"/>
      <c r="F48" s="1"/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1" customFormat="1" ht="24" customHeight="1" x14ac:dyDescent="0.2">
      <c r="A49" s="1"/>
      <c r="B49" s="29"/>
      <c r="C49" s="1"/>
      <c r="D49" s="1"/>
      <c r="E49" s="1"/>
      <c r="F49" s="1"/>
      <c r="G49" s="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1" customFormat="1" ht="24" customHeight="1" x14ac:dyDescent="0.2">
      <c r="A50" s="1"/>
      <c r="B50" s="29"/>
      <c r="C50" s="1"/>
      <c r="D50" s="1"/>
      <c r="E50" s="1"/>
      <c r="F50" s="1"/>
      <c r="G50" s="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1" customFormat="1" ht="24" customHeight="1" x14ac:dyDescent="0.2">
      <c r="A51" s="1"/>
      <c r="B51" s="29"/>
      <c r="C51" s="1"/>
      <c r="D51" s="1"/>
      <c r="E51" s="1"/>
      <c r="F51" s="1"/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21" customFormat="1" ht="24" customHeight="1" x14ac:dyDescent="0.2">
      <c r="A52" s="1"/>
      <c r="B52" s="29"/>
      <c r="C52" s="1"/>
      <c r="D52" s="1"/>
      <c r="E52" s="1"/>
      <c r="F52" s="1"/>
      <c r="G52" s="2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21" customFormat="1" ht="24" customHeight="1" x14ac:dyDescent="0.2">
      <c r="A53" s="1"/>
      <c r="B53" s="29"/>
      <c r="C53" s="1"/>
      <c r="D53" s="1"/>
      <c r="E53" s="1"/>
      <c r="F53" s="1"/>
      <c r="G53" s="2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21" customFormat="1" ht="24" customHeight="1" x14ac:dyDescent="0.2">
      <c r="A54" s="1"/>
      <c r="B54" s="29"/>
      <c r="C54" s="1"/>
      <c r="D54" s="1"/>
      <c r="E54" s="1"/>
      <c r="F54" s="1"/>
      <c r="G54" s="2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21" customFormat="1" ht="24" customHeight="1" x14ac:dyDescent="0.2">
      <c r="A55" s="1"/>
      <c r="B55" s="29"/>
      <c r="C55" s="1"/>
      <c r="D55" s="1"/>
      <c r="E55" s="1"/>
      <c r="F55" s="1"/>
      <c r="G55" s="2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21" customFormat="1" ht="24" customHeight="1" x14ac:dyDescent="0.2">
      <c r="A56" s="1"/>
      <c r="B56" s="29"/>
      <c r="C56" s="1"/>
      <c r="D56" s="1"/>
      <c r="E56" s="1"/>
      <c r="F56" s="1"/>
      <c r="G56" s="2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1" customFormat="1" ht="24" customHeight="1" x14ac:dyDescent="0.2">
      <c r="A57" s="1"/>
      <c r="B57" s="29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21" customFormat="1" ht="24" customHeight="1" x14ac:dyDescent="0.2">
      <c r="A58" s="1"/>
      <c r="B58" s="29"/>
      <c r="C58" s="1"/>
      <c r="D58" s="1"/>
      <c r="E58" s="1"/>
      <c r="F58" s="1"/>
      <c r="G58" s="2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21" customFormat="1" ht="24" customHeight="1" x14ac:dyDescent="0.2">
      <c r="A59" s="1"/>
      <c r="B59" s="29"/>
      <c r="C59" s="1"/>
      <c r="D59" s="1"/>
      <c r="E59" s="1"/>
      <c r="F59" s="1"/>
      <c r="G59" s="2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21" customFormat="1" ht="24" customHeight="1" x14ac:dyDescent="0.2">
      <c r="A60" s="1"/>
      <c r="B60" s="29"/>
      <c r="C60" s="1"/>
      <c r="D60" s="1"/>
      <c r="E60" s="1"/>
      <c r="F60" s="1"/>
      <c r="G60" s="2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21" customFormat="1" ht="24" customHeight="1" x14ac:dyDescent="0.2">
      <c r="A61" s="1"/>
      <c r="B61" s="29"/>
      <c r="C61" s="1"/>
      <c r="D61" s="1"/>
      <c r="E61" s="1"/>
      <c r="F61" s="1"/>
      <c r="G61" s="2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21" customFormat="1" ht="24" customHeight="1" x14ac:dyDescent="0.2">
      <c r="A62" s="1"/>
      <c r="B62" s="29"/>
      <c r="C62" s="1"/>
      <c r="D62" s="1"/>
      <c r="E62" s="1"/>
      <c r="F62" s="1"/>
      <c r="G62" s="2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21" customFormat="1" ht="24" customHeight="1" x14ac:dyDescent="0.2">
      <c r="A63" s="1"/>
      <c r="B63" s="29"/>
      <c r="C63" s="1"/>
      <c r="D63" s="1"/>
      <c r="E63" s="1"/>
      <c r="F63" s="1"/>
      <c r="G63" s="2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21" customFormat="1" ht="24" customHeight="1" x14ac:dyDescent="0.2">
      <c r="A64" s="1"/>
      <c r="B64" s="29"/>
      <c r="C64" s="1"/>
      <c r="D64" s="1"/>
      <c r="E64" s="1"/>
      <c r="F64" s="1"/>
      <c r="G64" s="2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1" customFormat="1" ht="24" customHeight="1" x14ac:dyDescent="0.2">
      <c r="A65" s="1"/>
      <c r="B65" s="29"/>
      <c r="C65" s="1"/>
      <c r="D65" s="1"/>
      <c r="E65" s="1"/>
      <c r="F65" s="1"/>
      <c r="G65" s="2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21" customFormat="1" ht="24" customHeight="1" x14ac:dyDescent="0.2">
      <c r="A66" s="1"/>
      <c r="B66" s="29"/>
      <c r="C66" s="1"/>
      <c r="D66" s="1"/>
      <c r="E66" s="1"/>
      <c r="F66" s="1"/>
      <c r="G66" s="2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1" customFormat="1" ht="24" customHeight="1" x14ac:dyDescent="0.2">
      <c r="A67" s="1"/>
      <c r="B67" s="29"/>
      <c r="C67" s="1"/>
      <c r="D67" s="1"/>
      <c r="E67" s="1"/>
      <c r="F67" s="1"/>
      <c r="G67" s="2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21" customFormat="1" ht="24" customHeight="1" x14ac:dyDescent="0.2">
      <c r="A68" s="1"/>
      <c r="B68" s="29"/>
      <c r="C68" s="1"/>
      <c r="D68" s="1"/>
      <c r="E68" s="1"/>
      <c r="F68" s="1"/>
      <c r="G68" s="2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21" customFormat="1" ht="24" customHeight="1" x14ac:dyDescent="0.2">
      <c r="A69" s="1"/>
      <c r="B69" s="29"/>
      <c r="C69" s="1"/>
      <c r="D69" s="1"/>
      <c r="E69" s="1"/>
      <c r="F69" s="1"/>
      <c r="G69" s="2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 sheet="1" objects="1" scenarios="1"/>
  <mergeCells count="13">
    <mergeCell ref="R17:V18"/>
    <mergeCell ref="J17:P18"/>
    <mergeCell ref="B39:F40"/>
    <mergeCell ref="I39:J40"/>
    <mergeCell ref="B26:I27"/>
    <mergeCell ref="L9:L10"/>
    <mergeCell ref="B9:J10"/>
    <mergeCell ref="M26:P27"/>
    <mergeCell ref="F20:G20"/>
    <mergeCell ref="I23:J23"/>
    <mergeCell ref="B17:G18"/>
    <mergeCell ref="F21:G21"/>
    <mergeCell ref="I24:J24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2:W51"/>
  <sheetViews>
    <sheetView showGridLines="0" showRowColHeaders="0" workbookViewId="0"/>
  </sheetViews>
  <sheetFormatPr defaultRowHeight="12.75" x14ac:dyDescent="0.2"/>
  <cols>
    <col min="1" max="1" width="4.85546875" customWidth="1"/>
    <col min="2" max="23" width="4.5703125" customWidth="1"/>
  </cols>
  <sheetData>
    <row r="2" spans="1:23" ht="20.25" x14ac:dyDescent="0.3">
      <c r="B2" s="97" t="s">
        <v>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x14ac:dyDescent="0.2">
      <c r="B3" s="95"/>
    </row>
    <row r="4" spans="1:23" x14ac:dyDescent="0.2">
      <c r="B4" s="76" t="s">
        <v>53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6" spans="1:23" ht="15.75" x14ac:dyDescent="0.25">
      <c r="B6" s="20" t="s">
        <v>40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21" customFormat="1" ht="15" customHeight="1" x14ac:dyDescent="0.2"/>
    <row r="8" spans="1:23" ht="20.25" customHeight="1" x14ac:dyDescent="0.25">
      <c r="M8" s="186"/>
      <c r="N8" s="186"/>
    </row>
    <row r="9" spans="1:23" ht="4.5" customHeight="1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4.5" customHeight="1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s="55" customFormat="1" ht="15.75" x14ac:dyDescent="0.25">
      <c r="A11" s="185">
        <v>0</v>
      </c>
      <c r="B11" s="185"/>
      <c r="D11" s="184" t="s">
        <v>50</v>
      </c>
      <c r="E11" s="184"/>
      <c r="H11" s="184" t="s">
        <v>51</v>
      </c>
      <c r="I11" s="184"/>
      <c r="K11" s="185">
        <v>1</v>
      </c>
      <c r="L11" s="185"/>
      <c r="P11" s="184" t="s">
        <v>54</v>
      </c>
      <c r="Q11" s="184"/>
    </row>
    <row r="14" spans="1:23" s="21" customFormat="1" ht="24" customHeight="1" thickBot="1" x14ac:dyDescent="0.25">
      <c r="C14" s="181" t="s">
        <v>50</v>
      </c>
      <c r="D14" s="170" t="s">
        <v>22</v>
      </c>
      <c r="E14" s="182"/>
      <c r="F14" s="123"/>
      <c r="G14" s="183" t="str">
        <f>IF(OR(F14=0,F15=0),"Dopolni.",IF(AND(E14=F16,F14=G16,F15=H16),"Pravilno!",IF(E14&lt;&gt;F16,"Popravi!",IF(F14/F15=I16,"Okrajšaj ulomek!","Poskusi znova."))))</f>
        <v>Dopolni.</v>
      </c>
      <c r="H14" s="183"/>
      <c r="I14" s="183"/>
      <c r="J14" s="183"/>
      <c r="K14" s="183"/>
      <c r="L14" s="183"/>
      <c r="M14" s="183"/>
      <c r="N14" s="183"/>
      <c r="O14" s="183"/>
      <c r="S14" s="34"/>
    </row>
    <row r="15" spans="1:23" s="21" customFormat="1" ht="24" customHeight="1" x14ac:dyDescent="0.2">
      <c r="C15" s="181"/>
      <c r="D15" s="170"/>
      <c r="E15" s="182"/>
      <c r="F15" s="124"/>
      <c r="G15" s="183"/>
      <c r="H15" s="183"/>
      <c r="I15" s="183"/>
      <c r="J15" s="183"/>
      <c r="K15" s="183"/>
      <c r="L15" s="183"/>
      <c r="M15" s="183"/>
      <c r="N15" s="183"/>
      <c r="O15" s="183"/>
      <c r="S15" s="34"/>
    </row>
    <row r="16" spans="1:23" s="21" customFormat="1" ht="24" hidden="1" customHeight="1" x14ac:dyDescent="0.2">
      <c r="C16" s="54"/>
      <c r="D16" s="50"/>
      <c r="E16" s="37"/>
      <c r="G16" s="21">
        <v>3</v>
      </c>
      <c r="H16" s="21">
        <v>10</v>
      </c>
      <c r="I16" s="56">
        <v>0.3</v>
      </c>
      <c r="S16" s="34"/>
    </row>
    <row r="17" spans="2:23" s="21" customFormat="1" ht="24" customHeight="1" x14ac:dyDescent="0.2">
      <c r="S17" s="34"/>
    </row>
    <row r="18" spans="2:23" s="21" customFormat="1" ht="24" customHeight="1" thickBot="1" x14ac:dyDescent="0.25">
      <c r="C18" s="181" t="s">
        <v>51</v>
      </c>
      <c r="D18" s="170" t="s">
        <v>22</v>
      </c>
      <c r="E18" s="182"/>
      <c r="F18" s="123"/>
      <c r="G18" s="183" t="str">
        <f>IF(OR(F18=0,F19=0),"Dopolni.",IF(AND(E18=F20,F18=G20,F19=H20),"Pravilno!",IF(E18&lt;&gt;F20,"Popravi!",IF(F18/F19=I20,"Okrajšaj ulomek!","Poskusi znova."))))</f>
        <v>Dopolni.</v>
      </c>
      <c r="H18" s="183"/>
      <c r="I18" s="183"/>
      <c r="J18" s="183"/>
      <c r="K18" s="183"/>
      <c r="L18" s="183"/>
      <c r="M18" s="183"/>
      <c r="N18" s="183"/>
      <c r="O18" s="183"/>
      <c r="S18" s="34"/>
    </row>
    <row r="19" spans="2:23" ht="24" customHeight="1" x14ac:dyDescent="0.2">
      <c r="C19" s="181"/>
      <c r="D19" s="170"/>
      <c r="E19" s="182"/>
      <c r="F19" s="124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2:23" hidden="1" x14ac:dyDescent="0.2">
      <c r="G20">
        <v>7</v>
      </c>
      <c r="H20">
        <v>10</v>
      </c>
      <c r="I20">
        <v>0.7</v>
      </c>
    </row>
    <row r="24" spans="2:23" s="21" customFormat="1" ht="24" customHeight="1" thickBot="1" x14ac:dyDescent="0.25">
      <c r="C24" s="181" t="s">
        <v>54</v>
      </c>
      <c r="D24" s="170" t="s">
        <v>22</v>
      </c>
      <c r="E24" s="182"/>
      <c r="F24" s="123"/>
      <c r="G24" s="183" t="str">
        <f>IF(OR(F24=0,F25=0),"Dopolni.",IF(AND(E24=F26,F24=G26,F25=H26),"Pravilno!",IF(E24&lt;&gt;F26,"Popravi!",IF(F24/F25=I26,"Okrajšaj ulomek!","Poskusi znova."))))</f>
        <v>Dopolni.</v>
      </c>
      <c r="H24" s="183"/>
      <c r="I24" s="183"/>
      <c r="J24" s="183"/>
      <c r="K24" s="183"/>
      <c r="L24" s="183"/>
      <c r="M24" s="183"/>
      <c r="N24" s="183"/>
      <c r="O24" s="183"/>
      <c r="S24" s="34"/>
    </row>
    <row r="25" spans="2:23" ht="24" customHeight="1" x14ac:dyDescent="0.2">
      <c r="C25" s="181"/>
      <c r="D25" s="170"/>
      <c r="E25" s="182"/>
      <c r="F25" s="124"/>
      <c r="G25" s="183"/>
      <c r="H25" s="183"/>
      <c r="I25" s="183"/>
      <c r="J25" s="183"/>
      <c r="K25" s="183"/>
      <c r="L25" s="183"/>
      <c r="M25" s="183"/>
      <c r="N25" s="183"/>
      <c r="O25" s="183"/>
    </row>
    <row r="26" spans="2:23" hidden="1" x14ac:dyDescent="0.2">
      <c r="F26">
        <v>1</v>
      </c>
      <c r="G26">
        <v>1</v>
      </c>
      <c r="H26">
        <v>2</v>
      </c>
      <c r="I26">
        <v>0.5</v>
      </c>
    </row>
    <row r="32" spans="2:23" ht="15.75" x14ac:dyDescent="0.25">
      <c r="B32" s="20" t="s">
        <v>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21" customFormat="1" ht="15" customHeight="1" x14ac:dyDescent="0.2"/>
    <row r="34" spans="1:23" ht="20.25" customHeight="1" x14ac:dyDescent="0.25">
      <c r="M34" s="186"/>
      <c r="N34" s="186"/>
    </row>
    <row r="35" spans="1:23" ht="4.5" customHeight="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4.5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s="55" customFormat="1" ht="15.75" x14ac:dyDescent="0.25">
      <c r="A37" s="184">
        <v>0</v>
      </c>
      <c r="B37" s="184"/>
      <c r="C37" s="57"/>
      <c r="D37" s="31"/>
      <c r="E37" s="31"/>
      <c r="F37" s="57"/>
      <c r="G37" s="184">
        <v>1</v>
      </c>
      <c r="H37" s="184"/>
      <c r="I37" s="185" t="s">
        <v>55</v>
      </c>
      <c r="J37" s="185"/>
      <c r="K37" s="57"/>
      <c r="M37" s="184">
        <v>2</v>
      </c>
      <c r="N37" s="184"/>
      <c r="Q37" s="185" t="s">
        <v>56</v>
      </c>
      <c r="R37" s="185"/>
      <c r="S37" s="184">
        <v>3</v>
      </c>
      <c r="T37" s="184"/>
      <c r="V37" s="185" t="s">
        <v>57</v>
      </c>
      <c r="W37" s="185"/>
    </row>
    <row r="40" spans="1:23" s="21" customFormat="1" ht="24" customHeight="1" thickBot="1" x14ac:dyDescent="0.25">
      <c r="C40" s="181" t="s">
        <v>55</v>
      </c>
      <c r="D40" s="170" t="s">
        <v>22</v>
      </c>
      <c r="E40" s="182"/>
      <c r="F40" s="123"/>
      <c r="G40" s="183" t="str">
        <f>IF(OR(F40=0,F41=0),"Dopolni.",IF(AND(E40=F42,F40=G42,F41=H42),"Pravilno!",IF(E40&lt;&gt;F42,"Popravi!",IF(F40/F41=1/3,"Okrajšaj ulomek!","Poskusi znova."))))</f>
        <v>Dopolni.</v>
      </c>
      <c r="H40" s="183"/>
      <c r="I40" s="183"/>
      <c r="J40" s="183"/>
      <c r="K40" s="183"/>
      <c r="L40" s="183"/>
      <c r="M40" s="183"/>
      <c r="N40" s="183"/>
      <c r="O40" s="183"/>
      <c r="S40" s="34"/>
    </row>
    <row r="41" spans="1:23" s="21" customFormat="1" ht="24" customHeight="1" x14ac:dyDescent="0.2">
      <c r="C41" s="181"/>
      <c r="D41" s="170"/>
      <c r="E41" s="182"/>
      <c r="F41" s="124"/>
      <c r="G41" s="183"/>
      <c r="H41" s="183"/>
      <c r="I41" s="183"/>
      <c r="J41" s="183"/>
      <c r="K41" s="183"/>
      <c r="L41" s="183"/>
      <c r="M41" s="183"/>
      <c r="N41" s="183"/>
      <c r="O41" s="183"/>
      <c r="S41" s="34"/>
    </row>
    <row r="42" spans="1:23" s="21" customFormat="1" ht="24" hidden="1" customHeight="1" x14ac:dyDescent="0.2">
      <c r="C42" s="54"/>
      <c r="D42" s="50"/>
      <c r="E42" s="37"/>
      <c r="F42" s="21">
        <v>1</v>
      </c>
      <c r="G42" s="21">
        <v>1</v>
      </c>
      <c r="H42" s="21">
        <v>3</v>
      </c>
      <c r="I42" s="56"/>
      <c r="S42" s="34"/>
    </row>
    <row r="43" spans="1:23" s="21" customFormat="1" ht="24" customHeight="1" x14ac:dyDescent="0.2">
      <c r="S43" s="34"/>
    </row>
    <row r="44" spans="1:23" s="21" customFormat="1" ht="24" customHeight="1" thickBot="1" x14ac:dyDescent="0.25">
      <c r="C44" s="181" t="s">
        <v>56</v>
      </c>
      <c r="D44" s="170" t="s">
        <v>22</v>
      </c>
      <c r="E44" s="182"/>
      <c r="F44" s="123"/>
      <c r="G44" s="183" t="str">
        <f>IF(OR(F44=0,F45=0),"Dopolni.",IF(AND(E44=F46,F44=G46,F45=H46),"Pravilno!",IF(E44&lt;&gt;F46,"Popravi!",IF(F44/F45=2/3,"Okrajšaj ulomek!","Poskusi znova."))))</f>
        <v>Dopolni.</v>
      </c>
      <c r="H44" s="183"/>
      <c r="I44" s="183"/>
      <c r="J44" s="183"/>
      <c r="K44" s="183"/>
      <c r="L44" s="183"/>
      <c r="M44" s="183"/>
      <c r="N44" s="183"/>
      <c r="O44" s="183"/>
      <c r="S44" s="34"/>
    </row>
    <row r="45" spans="1:23" ht="24" customHeight="1" x14ac:dyDescent="0.2">
      <c r="C45" s="181"/>
      <c r="D45" s="170"/>
      <c r="E45" s="182"/>
      <c r="F45" s="124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1:23" hidden="1" x14ac:dyDescent="0.2">
      <c r="F46">
        <v>2</v>
      </c>
      <c r="G46">
        <v>2</v>
      </c>
      <c r="H46">
        <v>3</v>
      </c>
    </row>
    <row r="49" spans="3:19" s="21" customFormat="1" ht="24" customHeight="1" thickBot="1" x14ac:dyDescent="0.25">
      <c r="C49" s="181" t="s">
        <v>57</v>
      </c>
      <c r="D49" s="170" t="s">
        <v>22</v>
      </c>
      <c r="E49" s="182"/>
      <c r="F49" s="123"/>
      <c r="G49" s="183" t="str">
        <f>IF(OR(F49=0,F50=0),"Dopolni.",IF(AND(E49=F51,F49=G51,F50=H51),"Pravilno!",IF(E49&lt;&gt;F51,"Popravi!",IF(F49/F50=I51,"Okrajšaj ulomek!","Poskusi znova."))))</f>
        <v>Dopolni.</v>
      </c>
      <c r="H49" s="183"/>
      <c r="I49" s="183"/>
      <c r="J49" s="183"/>
      <c r="K49" s="183"/>
      <c r="L49" s="183"/>
      <c r="M49" s="183"/>
      <c r="N49" s="183"/>
      <c r="O49" s="183"/>
      <c r="S49" s="34"/>
    </row>
    <row r="50" spans="3:19" s="21" customFormat="1" ht="24" customHeight="1" x14ac:dyDescent="0.2">
      <c r="C50" s="181"/>
      <c r="D50" s="170"/>
      <c r="E50" s="182"/>
      <c r="F50" s="124"/>
      <c r="G50" s="183"/>
      <c r="H50" s="183"/>
      <c r="I50" s="183"/>
      <c r="J50" s="183"/>
      <c r="K50" s="183"/>
      <c r="L50" s="183"/>
      <c r="M50" s="183"/>
      <c r="N50" s="183"/>
      <c r="O50" s="183"/>
      <c r="S50" s="34"/>
    </row>
    <row r="51" spans="3:19" hidden="1" x14ac:dyDescent="0.2">
      <c r="F51">
        <v>3</v>
      </c>
      <c r="G51">
        <v>1</v>
      </c>
      <c r="H51">
        <v>2</v>
      </c>
      <c r="I51">
        <v>0.5</v>
      </c>
    </row>
  </sheetData>
  <sheetProtection sheet="1" objects="1" scenarios="1"/>
  <mergeCells count="38">
    <mergeCell ref="P11:Q11"/>
    <mergeCell ref="H11:I11"/>
    <mergeCell ref="E44:E45"/>
    <mergeCell ref="C24:C25"/>
    <mergeCell ref="D24:D25"/>
    <mergeCell ref="E24:E25"/>
    <mergeCell ref="M34:N34"/>
    <mergeCell ref="C44:C45"/>
    <mergeCell ref="D44:D45"/>
    <mergeCell ref="E40:E41"/>
    <mergeCell ref="M8:N8"/>
    <mergeCell ref="D14:D15"/>
    <mergeCell ref="C14:C15"/>
    <mergeCell ref="K11:L11"/>
    <mergeCell ref="E14:E15"/>
    <mergeCell ref="G14:O15"/>
    <mergeCell ref="A11:B11"/>
    <mergeCell ref="D11:E11"/>
    <mergeCell ref="C18:C19"/>
    <mergeCell ref="D18:D19"/>
    <mergeCell ref="E18:E19"/>
    <mergeCell ref="G18:O19"/>
    <mergeCell ref="G24:O25"/>
    <mergeCell ref="G44:O45"/>
    <mergeCell ref="A37:B37"/>
    <mergeCell ref="I37:J37"/>
    <mergeCell ref="C40:C41"/>
    <mergeCell ref="D40:D41"/>
    <mergeCell ref="S37:T37"/>
    <mergeCell ref="M37:N37"/>
    <mergeCell ref="Q37:R37"/>
    <mergeCell ref="V37:W37"/>
    <mergeCell ref="G37:H37"/>
    <mergeCell ref="C49:C50"/>
    <mergeCell ref="D49:D50"/>
    <mergeCell ref="E49:E50"/>
    <mergeCell ref="G49:O50"/>
    <mergeCell ref="G40:O41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H18"/>
  <sheetViews>
    <sheetView showGridLines="0" showRowColHeaders="0" workbookViewId="0">
      <selection activeCell="E10" sqref="E10:G10"/>
    </sheetView>
  </sheetViews>
  <sheetFormatPr defaultRowHeight="15" x14ac:dyDescent="0.2"/>
  <cols>
    <col min="1" max="3" width="5.140625" style="1" customWidth="1"/>
    <col min="4" max="4" width="13" style="1" customWidth="1"/>
    <col min="5" max="5" width="1.140625" style="1" customWidth="1"/>
    <col min="6" max="6" width="5.140625" style="1" customWidth="1"/>
    <col min="7" max="8" width="1.140625" style="1" customWidth="1"/>
    <col min="9" max="9" width="5.140625" style="1" customWidth="1"/>
    <col min="10" max="11" width="1.140625" style="1" customWidth="1"/>
    <col min="12" max="12" width="5.140625" style="1" customWidth="1"/>
    <col min="13" max="14" width="1.140625" style="1" customWidth="1"/>
    <col min="15" max="15" width="5.140625" style="1" customWidth="1"/>
    <col min="16" max="17" width="1.140625" style="1" customWidth="1"/>
    <col min="18" max="18" width="5.140625" style="1" customWidth="1"/>
    <col min="19" max="20" width="1.140625" style="1" customWidth="1"/>
    <col min="21" max="21" width="5.140625" style="1" customWidth="1"/>
    <col min="22" max="23" width="1.140625" style="1" customWidth="1"/>
    <col min="24" max="24" width="5.140625" style="1" customWidth="1"/>
    <col min="25" max="26" width="1.140625" style="1" customWidth="1"/>
    <col min="27" max="27" width="5.140625" style="1" customWidth="1"/>
    <col min="28" max="29" width="1.140625" style="1" customWidth="1"/>
    <col min="30" max="30" width="5.140625" style="1" customWidth="1"/>
    <col min="31" max="32" width="1.140625" style="1" customWidth="1"/>
  </cols>
  <sheetData>
    <row r="1" spans="2:34" s="21" customFormat="1" ht="24" customHeight="1" x14ac:dyDescent="0.2"/>
    <row r="2" spans="2:34" s="21" customFormat="1" ht="24" customHeight="1" x14ac:dyDescent="0.25">
      <c r="B2" s="28" t="s">
        <v>58</v>
      </c>
    </row>
    <row r="3" spans="2:34" s="21" customFormat="1" ht="24" customHeight="1" x14ac:dyDescent="0.2"/>
    <row r="4" spans="2:34" s="21" customFormat="1" ht="24" customHeight="1" x14ac:dyDescent="0.2">
      <c r="B4" s="34" t="s">
        <v>68</v>
      </c>
    </row>
    <row r="5" spans="2:34" s="21" customFormat="1" ht="24" customHeight="1" x14ac:dyDescent="0.2">
      <c r="B5" s="34"/>
    </row>
    <row r="6" spans="2:34" s="21" customFormat="1" ht="24" customHeight="1" x14ac:dyDescent="0.25">
      <c r="B6" s="20" t="s">
        <v>12</v>
      </c>
    </row>
    <row r="7" spans="2:34" s="21" customFormat="1" ht="24" customHeight="1" x14ac:dyDescent="0.2"/>
    <row r="8" spans="2:34" s="21" customFormat="1" ht="24" customHeight="1" thickBot="1" x14ac:dyDescent="0.25">
      <c r="B8" s="187" t="s">
        <v>59</v>
      </c>
      <c r="C8" s="188"/>
      <c r="D8" s="189"/>
      <c r="E8" s="64"/>
      <c r="F8" s="62">
        <v>2</v>
      </c>
      <c r="G8" s="65"/>
      <c r="H8" s="64"/>
      <c r="I8" s="62">
        <v>7</v>
      </c>
      <c r="J8" s="65"/>
      <c r="K8" s="64"/>
      <c r="L8" s="62">
        <v>16</v>
      </c>
      <c r="M8" s="65"/>
      <c r="N8" s="64"/>
      <c r="O8" s="62">
        <v>5</v>
      </c>
      <c r="P8" s="65"/>
      <c r="Q8" s="64"/>
      <c r="R8" s="62">
        <v>0</v>
      </c>
      <c r="S8" s="65"/>
      <c r="T8" s="64"/>
      <c r="U8" s="62">
        <v>10</v>
      </c>
      <c r="V8" s="65"/>
      <c r="W8" s="64"/>
      <c r="X8" s="62">
        <v>45</v>
      </c>
      <c r="Y8" s="65"/>
      <c r="Z8" s="68"/>
      <c r="AA8" s="69"/>
      <c r="AB8" s="68"/>
      <c r="AC8" s="68"/>
      <c r="AD8" s="69"/>
      <c r="AE8" s="68"/>
      <c r="AF8" s="68"/>
    </row>
    <row r="9" spans="2:34" s="21" customFormat="1" ht="24" customHeight="1" x14ac:dyDescent="0.2">
      <c r="B9" s="190"/>
      <c r="C9" s="191"/>
      <c r="D9" s="192"/>
      <c r="E9" s="66"/>
      <c r="F9" s="63">
        <v>3</v>
      </c>
      <c r="G9" s="67"/>
      <c r="H9" s="66"/>
      <c r="I9" s="63">
        <v>5</v>
      </c>
      <c r="J9" s="67"/>
      <c r="K9" s="66"/>
      <c r="L9" s="63">
        <v>16</v>
      </c>
      <c r="M9" s="67"/>
      <c r="N9" s="66"/>
      <c r="O9" s="63">
        <v>5</v>
      </c>
      <c r="P9" s="67"/>
      <c r="Q9" s="66"/>
      <c r="R9" s="63">
        <v>9</v>
      </c>
      <c r="S9" s="67"/>
      <c r="T9" s="66"/>
      <c r="U9" s="63">
        <v>45</v>
      </c>
      <c r="V9" s="67"/>
      <c r="W9" s="66"/>
      <c r="X9" s="63">
        <v>10</v>
      </c>
      <c r="Y9" s="67"/>
      <c r="Z9" s="68"/>
      <c r="AB9" s="58"/>
      <c r="AC9" s="58"/>
      <c r="AD9" s="58"/>
      <c r="AE9" s="58"/>
      <c r="AF9" s="58"/>
      <c r="AG9" s="58"/>
      <c r="AH9" s="58"/>
    </row>
    <row r="10" spans="2:34" s="21" customFormat="1" ht="37.5" customHeight="1" x14ac:dyDescent="0.25">
      <c r="B10" s="193" t="s">
        <v>69</v>
      </c>
      <c r="C10" s="194"/>
      <c r="D10" s="195"/>
      <c r="E10" s="196"/>
      <c r="F10" s="197"/>
      <c r="G10" s="198"/>
      <c r="H10" s="196"/>
      <c r="I10" s="197"/>
      <c r="J10" s="198"/>
      <c r="K10" s="196"/>
      <c r="L10" s="197"/>
      <c r="M10" s="198"/>
      <c r="N10" s="196"/>
      <c r="O10" s="197"/>
      <c r="P10" s="198"/>
      <c r="Q10" s="196"/>
      <c r="R10" s="197"/>
      <c r="S10" s="198"/>
      <c r="T10" s="196"/>
      <c r="U10" s="197"/>
      <c r="V10" s="198"/>
      <c r="W10" s="196"/>
      <c r="X10" s="197"/>
      <c r="Y10" s="198"/>
      <c r="Z10" s="59"/>
      <c r="AA10" s="58" t="str">
        <f>IF(OR(E10=0,H10=0,K10=0,N10=0,Q10=0,T10=0,W10=0), "Zapiši.", IF(AND(E10=F11, H10=I11,K10=L11, N10=O11, Q10=R11,T10=U11,W10=X11), "Vsi odgovori so pravilni.", "Popravi."))</f>
        <v>Zapiši.</v>
      </c>
      <c r="AB10" s="58"/>
      <c r="AC10" s="58"/>
      <c r="AD10" s="58"/>
      <c r="AE10" s="58"/>
      <c r="AF10" s="58"/>
      <c r="AG10" s="58"/>
      <c r="AH10" s="58"/>
    </row>
    <row r="11" spans="2:34" s="21" customFormat="1" ht="24" hidden="1" customHeight="1" x14ac:dyDescent="0.2">
      <c r="F11" s="21" t="s">
        <v>70</v>
      </c>
      <c r="I11" s="21" t="s">
        <v>71</v>
      </c>
      <c r="L11" s="21" t="s">
        <v>71</v>
      </c>
      <c r="O11" s="21" t="s">
        <v>71</v>
      </c>
      <c r="R11" s="21" t="s">
        <v>70</v>
      </c>
      <c r="U11" s="21" t="s">
        <v>70</v>
      </c>
      <c r="X11" s="21" t="s">
        <v>71</v>
      </c>
    </row>
    <row r="12" spans="2:34" s="21" customFormat="1" ht="24" customHeight="1" x14ac:dyDescent="0.2"/>
    <row r="13" spans="2:34" s="21" customFormat="1" ht="24" customHeight="1" x14ac:dyDescent="0.25">
      <c r="B13" s="20" t="s">
        <v>14</v>
      </c>
    </row>
    <row r="14" spans="2:34" s="21" customFormat="1" ht="24" customHeight="1" x14ac:dyDescent="0.2"/>
    <row r="15" spans="2:34" s="21" customFormat="1" ht="24" customHeight="1" thickBot="1" x14ac:dyDescent="0.25">
      <c r="B15" s="187" t="s">
        <v>59</v>
      </c>
      <c r="C15" s="188"/>
      <c r="D15" s="189"/>
      <c r="E15" s="64"/>
      <c r="F15" s="62">
        <v>3</v>
      </c>
      <c r="G15" s="65"/>
      <c r="H15" s="64"/>
      <c r="I15" s="62">
        <v>2</v>
      </c>
      <c r="J15" s="65"/>
      <c r="K15" s="64"/>
      <c r="L15" s="62">
        <v>0</v>
      </c>
      <c r="M15" s="65"/>
      <c r="N15" s="64"/>
      <c r="O15" s="62">
        <v>9</v>
      </c>
      <c r="P15" s="65"/>
      <c r="Q15" s="64"/>
      <c r="R15" s="62">
        <v>1</v>
      </c>
      <c r="S15" s="65"/>
      <c r="T15" s="64"/>
      <c r="U15" s="62">
        <v>33</v>
      </c>
      <c r="V15" s="65"/>
      <c r="W15" s="64"/>
      <c r="X15" s="62">
        <v>1</v>
      </c>
      <c r="Y15" s="65"/>
      <c r="Z15" s="68"/>
      <c r="AA15" s="69"/>
      <c r="AB15" s="68"/>
      <c r="AC15" s="68"/>
      <c r="AD15" s="69"/>
      <c r="AE15" s="68"/>
      <c r="AF15" s="68"/>
    </row>
    <row r="16" spans="2:34" s="21" customFormat="1" ht="24" customHeight="1" x14ac:dyDescent="0.2">
      <c r="B16" s="190"/>
      <c r="C16" s="191"/>
      <c r="D16" s="192"/>
      <c r="E16" s="66"/>
      <c r="F16" s="63">
        <v>6</v>
      </c>
      <c r="G16" s="67"/>
      <c r="H16" s="66"/>
      <c r="I16" s="63">
        <v>1</v>
      </c>
      <c r="J16" s="67"/>
      <c r="K16" s="66"/>
      <c r="L16" s="63">
        <v>18</v>
      </c>
      <c r="M16" s="67"/>
      <c r="N16" s="66"/>
      <c r="O16" s="63">
        <v>1</v>
      </c>
      <c r="P16" s="67"/>
      <c r="Q16" s="66"/>
      <c r="R16" s="63">
        <v>9</v>
      </c>
      <c r="S16" s="67"/>
      <c r="T16" s="66"/>
      <c r="U16" s="63">
        <v>33</v>
      </c>
      <c r="V16" s="67"/>
      <c r="W16" s="66"/>
      <c r="X16" s="63">
        <v>10</v>
      </c>
      <c r="Y16" s="67"/>
      <c r="Z16" s="68"/>
      <c r="AB16" s="58"/>
      <c r="AC16" s="58"/>
      <c r="AD16" s="58"/>
      <c r="AE16" s="58"/>
      <c r="AF16" s="58"/>
      <c r="AG16" s="58"/>
      <c r="AH16" s="58"/>
    </row>
    <row r="17" spans="2:34" s="21" customFormat="1" ht="37.5" customHeight="1" x14ac:dyDescent="0.25">
      <c r="B17" s="193" t="s">
        <v>72</v>
      </c>
      <c r="C17" s="194"/>
      <c r="D17" s="195"/>
      <c r="E17" s="196"/>
      <c r="F17" s="197"/>
      <c r="G17" s="198"/>
      <c r="H17" s="196"/>
      <c r="I17" s="197"/>
      <c r="J17" s="198"/>
      <c r="K17" s="196"/>
      <c r="L17" s="197"/>
      <c r="M17" s="198"/>
      <c r="N17" s="196"/>
      <c r="O17" s="197"/>
      <c r="P17" s="198"/>
      <c r="Q17" s="196"/>
      <c r="R17" s="197"/>
      <c r="S17" s="198"/>
      <c r="T17" s="196"/>
      <c r="U17" s="197"/>
      <c r="V17" s="198"/>
      <c r="W17" s="196"/>
      <c r="X17" s="197"/>
      <c r="Y17" s="198"/>
      <c r="Z17" s="59"/>
      <c r="AA17" s="58" t="str">
        <f>IF(OR(E17=0,H17=0,K17=0,N17=0,Q17=0,T17=0,W17=0), "Zapiši.", IF(AND(E17=F18, H17=I18,K17=L18, N17=O18, Q17=R18,T17=U18,W17=X18), "Vsi odgovori so pravilni.", "Popravi."))</f>
        <v>Zapiši.</v>
      </c>
      <c r="AB17" s="58"/>
      <c r="AC17" s="58"/>
      <c r="AD17" s="58"/>
      <c r="AE17" s="58"/>
      <c r="AF17" s="58"/>
      <c r="AG17" s="58"/>
      <c r="AH17" s="58"/>
    </row>
    <row r="18" spans="2:34" s="21" customFormat="1" ht="24" hidden="1" customHeight="1" x14ac:dyDescent="0.2">
      <c r="F18" s="21" t="s">
        <v>71</v>
      </c>
      <c r="I18" s="21" t="s">
        <v>70</v>
      </c>
      <c r="L18" s="21" t="s">
        <v>71</v>
      </c>
      <c r="O18" s="21" t="s">
        <v>70</v>
      </c>
      <c r="R18" s="21" t="s">
        <v>71</v>
      </c>
      <c r="U18" s="21" t="s">
        <v>71</v>
      </c>
      <c r="X18" s="21" t="s">
        <v>71</v>
      </c>
    </row>
  </sheetData>
  <sheetProtection sheet="1" objects="1" scenarios="1"/>
  <mergeCells count="18">
    <mergeCell ref="B15:D16"/>
    <mergeCell ref="B17:D17"/>
    <mergeCell ref="E17:G17"/>
    <mergeCell ref="H17:J17"/>
    <mergeCell ref="K17:M17"/>
    <mergeCell ref="W10:Y10"/>
    <mergeCell ref="Q17:S17"/>
    <mergeCell ref="T17:V17"/>
    <mergeCell ref="W17:Y17"/>
    <mergeCell ref="K10:M10"/>
    <mergeCell ref="N10:P10"/>
    <mergeCell ref="Q10:S10"/>
    <mergeCell ref="N17:P17"/>
    <mergeCell ref="B8:D9"/>
    <mergeCell ref="B10:D10"/>
    <mergeCell ref="E10:G10"/>
    <mergeCell ref="T10:V10"/>
    <mergeCell ref="H10:J10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AF39"/>
  <sheetViews>
    <sheetView showGridLines="0" showRowColHeaders="0" workbookViewId="0">
      <selection activeCell="E11" sqref="E11:G12"/>
    </sheetView>
  </sheetViews>
  <sheetFormatPr defaultRowHeight="15" x14ac:dyDescent="0.2"/>
  <cols>
    <col min="1" max="4" width="5.140625" style="1" customWidth="1"/>
    <col min="5" max="5" width="1.140625" style="1" customWidth="1"/>
    <col min="6" max="6" width="5.140625" style="1" customWidth="1"/>
    <col min="7" max="8" width="1.140625" style="1" customWidth="1"/>
    <col min="9" max="9" width="5.140625" style="1" customWidth="1"/>
    <col min="10" max="11" width="1.140625" style="1" customWidth="1"/>
    <col min="12" max="12" width="5.140625" style="1" customWidth="1"/>
    <col min="13" max="14" width="1.140625" style="1" customWidth="1"/>
    <col min="15" max="15" width="5.140625" style="1" customWidth="1"/>
    <col min="16" max="17" width="1.140625" style="1" customWidth="1"/>
    <col min="18" max="18" width="5.140625" style="1" customWidth="1"/>
    <col min="19" max="20" width="1.140625" style="1" customWidth="1"/>
    <col min="21" max="21" width="5.140625" style="1" customWidth="1"/>
    <col min="22" max="23" width="1.140625" style="1" customWidth="1"/>
    <col min="24" max="24" width="7" style="1" customWidth="1"/>
    <col min="25" max="26" width="1.140625" style="1" customWidth="1"/>
    <col min="27" max="27" width="5.140625" style="1" customWidth="1"/>
    <col min="28" max="29" width="1.140625" style="1" customWidth="1"/>
    <col min="30" max="30" width="5.140625" style="1" customWidth="1"/>
    <col min="31" max="32" width="1.140625" style="1" customWidth="1"/>
  </cols>
  <sheetData>
    <row r="1" spans="2:32" s="21" customFormat="1" ht="24" customHeight="1" x14ac:dyDescent="0.2"/>
    <row r="2" spans="2:32" s="21" customFormat="1" ht="24" customHeight="1" x14ac:dyDescent="0.25">
      <c r="B2" s="28" t="s">
        <v>58</v>
      </c>
    </row>
    <row r="3" spans="2:32" s="21" customFormat="1" ht="24" customHeight="1" x14ac:dyDescent="0.2"/>
    <row r="4" spans="2:32" s="21" customFormat="1" ht="24" customHeight="1" x14ac:dyDescent="0.2"/>
    <row r="5" spans="2:32" s="21" customFormat="1" ht="24" customHeight="1" x14ac:dyDescent="0.2">
      <c r="B5" s="34" t="s">
        <v>62</v>
      </c>
    </row>
    <row r="6" spans="2:32" s="21" customFormat="1" ht="24" customHeight="1" x14ac:dyDescent="0.2"/>
    <row r="7" spans="2:32" s="21" customFormat="1" ht="24" customHeight="1" x14ac:dyDescent="0.25">
      <c r="B7" s="20" t="s">
        <v>12</v>
      </c>
    </row>
    <row r="8" spans="2:32" s="21" customFormat="1" ht="24" customHeight="1" x14ac:dyDescent="0.2"/>
    <row r="9" spans="2:32" s="21" customFormat="1" ht="24" customHeight="1" thickBot="1" x14ac:dyDescent="0.25">
      <c r="B9" s="187" t="s">
        <v>59</v>
      </c>
      <c r="C9" s="188"/>
      <c r="D9" s="189"/>
      <c r="E9" s="64"/>
      <c r="F9" s="62">
        <v>8</v>
      </c>
      <c r="G9" s="65"/>
      <c r="H9" s="64"/>
      <c r="I9" s="62">
        <v>15</v>
      </c>
      <c r="J9" s="65"/>
      <c r="K9" s="64"/>
      <c r="L9" s="62">
        <v>30</v>
      </c>
      <c r="M9" s="65"/>
      <c r="N9" s="64"/>
      <c r="O9" s="62">
        <v>5</v>
      </c>
      <c r="P9" s="65"/>
      <c r="Q9" s="64"/>
      <c r="R9" s="62">
        <v>0</v>
      </c>
      <c r="S9" s="65"/>
      <c r="T9" s="64"/>
      <c r="U9" s="62">
        <v>33</v>
      </c>
      <c r="V9" s="65"/>
      <c r="W9" s="64"/>
      <c r="X9" s="62">
        <v>45</v>
      </c>
      <c r="Y9" s="65"/>
      <c r="Z9" s="68"/>
      <c r="AA9" s="69"/>
      <c r="AB9" s="68"/>
      <c r="AC9" s="68"/>
      <c r="AD9" s="69"/>
      <c r="AE9" s="68"/>
      <c r="AF9" s="68"/>
    </row>
    <row r="10" spans="2:32" s="21" customFormat="1" ht="24" customHeight="1" x14ac:dyDescent="0.2">
      <c r="B10" s="190"/>
      <c r="C10" s="191"/>
      <c r="D10" s="192"/>
      <c r="E10" s="66"/>
      <c r="F10" s="63">
        <v>4</v>
      </c>
      <c r="G10" s="67"/>
      <c r="H10" s="66"/>
      <c r="I10" s="63">
        <v>5</v>
      </c>
      <c r="J10" s="67"/>
      <c r="K10" s="66"/>
      <c r="L10" s="63">
        <v>10</v>
      </c>
      <c r="M10" s="67"/>
      <c r="N10" s="66"/>
      <c r="O10" s="63">
        <v>5</v>
      </c>
      <c r="P10" s="67"/>
      <c r="Q10" s="66"/>
      <c r="R10" s="63">
        <v>9</v>
      </c>
      <c r="S10" s="67"/>
      <c r="T10" s="66"/>
      <c r="U10" s="63">
        <v>1</v>
      </c>
      <c r="V10" s="67"/>
      <c r="W10" s="66"/>
      <c r="X10" s="63">
        <v>45</v>
      </c>
      <c r="Y10" s="67"/>
      <c r="Z10" s="68"/>
      <c r="AA10" s="69"/>
      <c r="AB10" s="68"/>
      <c r="AC10" s="68"/>
      <c r="AD10" s="69"/>
      <c r="AE10" s="68"/>
      <c r="AF10" s="68"/>
    </row>
    <row r="11" spans="2:32" s="21" customFormat="1" ht="24" customHeight="1" x14ac:dyDescent="0.25">
      <c r="B11" s="205" t="s">
        <v>143</v>
      </c>
      <c r="C11" s="206"/>
      <c r="D11" s="207"/>
      <c r="E11" s="214"/>
      <c r="F11" s="215"/>
      <c r="G11" s="216"/>
      <c r="H11" s="214"/>
      <c r="I11" s="215"/>
      <c r="J11" s="216"/>
      <c r="K11" s="214"/>
      <c r="L11" s="215"/>
      <c r="M11" s="216"/>
      <c r="N11" s="214"/>
      <c r="O11" s="215"/>
      <c r="P11" s="216"/>
      <c r="Q11" s="214" t="s">
        <v>133</v>
      </c>
      <c r="R11" s="215"/>
      <c r="S11" s="216"/>
      <c r="T11" s="214"/>
      <c r="U11" s="215"/>
      <c r="V11" s="216"/>
      <c r="W11" s="214"/>
      <c r="X11" s="215"/>
      <c r="Y11" s="216"/>
      <c r="Z11" s="59"/>
      <c r="AA11" s="59"/>
      <c r="AB11" s="59"/>
      <c r="AC11" s="59"/>
      <c r="AD11" s="59"/>
      <c r="AE11" s="59"/>
      <c r="AF11" s="59"/>
    </row>
    <row r="12" spans="2:32" s="21" customFormat="1" ht="24" customHeight="1" x14ac:dyDescent="0.25">
      <c r="B12" s="220" t="s">
        <v>61</v>
      </c>
      <c r="C12" s="221"/>
      <c r="D12" s="222"/>
      <c r="E12" s="217"/>
      <c r="F12" s="218"/>
      <c r="G12" s="219"/>
      <c r="H12" s="217"/>
      <c r="I12" s="218"/>
      <c r="J12" s="219"/>
      <c r="K12" s="217"/>
      <c r="L12" s="218"/>
      <c r="M12" s="219"/>
      <c r="N12" s="217"/>
      <c r="O12" s="218"/>
      <c r="P12" s="219"/>
      <c r="Q12" s="217"/>
      <c r="R12" s="218"/>
      <c r="S12" s="219"/>
      <c r="T12" s="217"/>
      <c r="U12" s="218"/>
      <c r="V12" s="219"/>
      <c r="W12" s="217"/>
      <c r="X12" s="218"/>
      <c r="Y12" s="219"/>
      <c r="Z12" s="59"/>
      <c r="AA12" s="59"/>
      <c r="AB12" s="59"/>
      <c r="AC12" s="59"/>
      <c r="AD12" s="59"/>
      <c r="AE12" s="59"/>
      <c r="AF12" s="59"/>
    </row>
    <row r="13" spans="2:32" s="21" customFormat="1" ht="24" hidden="1" customHeight="1" x14ac:dyDescent="0.2">
      <c r="F13" s="21">
        <v>2</v>
      </c>
      <c r="I13" s="21">
        <v>3</v>
      </c>
      <c r="L13" s="21">
        <v>3</v>
      </c>
      <c r="O13" s="21">
        <v>1</v>
      </c>
      <c r="R13" s="21">
        <v>0</v>
      </c>
      <c r="U13" s="21">
        <v>33</v>
      </c>
      <c r="X13" s="21">
        <v>1</v>
      </c>
    </row>
    <row r="14" spans="2:32" s="70" customFormat="1" ht="24" customHeight="1" x14ac:dyDescent="0.2">
      <c r="F14" s="204" t="str">
        <f>IF(E11=0,"?",IF(E11=F13,"J","L"))</f>
        <v>?</v>
      </c>
      <c r="I14" s="204" t="str">
        <f>IF(H11=0,"?",IF(H11=I13,"J","L"))</f>
        <v>?</v>
      </c>
      <c r="L14" s="204" t="str">
        <f>IF(K11=0,"?",IF(K11=L13,"J","L"))</f>
        <v>?</v>
      </c>
      <c r="O14" s="204" t="str">
        <f>IF(N11=0,"?",IF(N11=O13,"J","L"))</f>
        <v>?</v>
      </c>
      <c r="R14" s="204" t="str">
        <f>IF(Q11=".","?",IF(Q11=R13,"J","L"))</f>
        <v>?</v>
      </c>
      <c r="U14" s="204" t="str">
        <f>IF(T11=0,"?",IF(T11=U13,"J","L"))</f>
        <v>?</v>
      </c>
      <c r="X14" s="204" t="str">
        <f>IF(W11=0,"?",IF(W11=X13,"J","L"))</f>
        <v>?</v>
      </c>
    </row>
    <row r="15" spans="2:32" s="21" customFormat="1" ht="24" customHeight="1" x14ac:dyDescent="0.2">
      <c r="F15" s="204"/>
      <c r="I15" s="204"/>
      <c r="L15" s="204"/>
      <c r="O15" s="204"/>
      <c r="R15" s="204"/>
      <c r="U15" s="204"/>
      <c r="X15" s="204"/>
    </row>
    <row r="16" spans="2:32" s="21" customFormat="1" ht="24" customHeight="1" x14ac:dyDescent="0.2"/>
    <row r="17" spans="2:32" s="21" customFormat="1" ht="24" customHeight="1" x14ac:dyDescent="0.25">
      <c r="B17" s="20" t="s">
        <v>14</v>
      </c>
    </row>
    <row r="18" spans="2:32" s="21" customFormat="1" ht="24" customHeight="1" x14ac:dyDescent="0.2"/>
    <row r="19" spans="2:32" s="21" customFormat="1" ht="24" customHeight="1" x14ac:dyDescent="0.25">
      <c r="B19" s="205" t="s">
        <v>143</v>
      </c>
      <c r="C19" s="206"/>
      <c r="D19" s="207"/>
      <c r="E19" s="208">
        <v>9</v>
      </c>
      <c r="F19" s="209"/>
      <c r="G19" s="210"/>
      <c r="H19" s="208">
        <v>4</v>
      </c>
      <c r="I19" s="209"/>
      <c r="J19" s="210"/>
      <c r="K19" s="208">
        <v>0</v>
      </c>
      <c r="L19" s="209"/>
      <c r="M19" s="210"/>
      <c r="N19" s="208">
        <v>1</v>
      </c>
      <c r="O19" s="209"/>
      <c r="P19" s="210"/>
      <c r="Q19" s="208">
        <v>11</v>
      </c>
      <c r="R19" s="209"/>
      <c r="S19" s="210"/>
      <c r="T19" s="208">
        <v>7</v>
      </c>
      <c r="U19" s="209"/>
      <c r="V19" s="210"/>
      <c r="W19" s="208">
        <v>10</v>
      </c>
      <c r="X19" s="209"/>
      <c r="Y19" s="210"/>
      <c r="Z19" s="41"/>
      <c r="AA19" s="41"/>
      <c r="AB19" s="59"/>
      <c r="AC19" s="59"/>
      <c r="AD19" s="59"/>
      <c r="AE19" s="59"/>
      <c r="AF19" s="59"/>
    </row>
    <row r="20" spans="2:32" s="21" customFormat="1" ht="24" customHeight="1" x14ac:dyDescent="0.25">
      <c r="B20" s="220" t="s">
        <v>61</v>
      </c>
      <c r="C20" s="221"/>
      <c r="D20" s="222"/>
      <c r="E20" s="211"/>
      <c r="F20" s="212"/>
      <c r="G20" s="213"/>
      <c r="H20" s="211"/>
      <c r="I20" s="212"/>
      <c r="J20" s="213"/>
      <c r="K20" s="211"/>
      <c r="L20" s="212"/>
      <c r="M20" s="213"/>
      <c r="N20" s="211"/>
      <c r="O20" s="212"/>
      <c r="P20" s="213"/>
      <c r="Q20" s="211"/>
      <c r="R20" s="212"/>
      <c r="S20" s="213"/>
      <c r="T20" s="211"/>
      <c r="U20" s="212"/>
      <c r="V20" s="213"/>
      <c r="W20" s="211"/>
      <c r="X20" s="212"/>
      <c r="Y20" s="213"/>
      <c r="Z20" s="41"/>
      <c r="AA20" s="41"/>
      <c r="AB20" s="59"/>
      <c r="AC20" s="59"/>
      <c r="AD20" s="59"/>
      <c r="AE20" s="59"/>
      <c r="AF20" s="59"/>
    </row>
    <row r="21" spans="2:32" s="21" customFormat="1" ht="24" customHeight="1" thickBot="1" x14ac:dyDescent="0.25">
      <c r="B21" s="187" t="s">
        <v>59</v>
      </c>
      <c r="C21" s="199"/>
      <c r="D21" s="200"/>
      <c r="E21" s="64"/>
      <c r="F21" s="129"/>
      <c r="G21" s="65"/>
      <c r="H21" s="64"/>
      <c r="I21" s="129"/>
      <c r="J21" s="65"/>
      <c r="K21" s="64"/>
      <c r="L21" s="129"/>
      <c r="M21" s="65"/>
      <c r="N21" s="64"/>
      <c r="O21" s="71">
        <v>70</v>
      </c>
      <c r="P21" s="65"/>
      <c r="Q21" s="64"/>
      <c r="R21" s="129"/>
      <c r="S21" s="65"/>
      <c r="T21" s="64"/>
      <c r="U21" s="71">
        <v>70</v>
      </c>
      <c r="V21" s="65"/>
      <c r="W21" s="64"/>
      <c r="X21" s="129"/>
      <c r="Y21" s="65"/>
      <c r="Z21" s="68"/>
      <c r="AA21" s="69"/>
      <c r="AB21" s="68"/>
      <c r="AC21" s="68"/>
      <c r="AD21" s="69"/>
      <c r="AE21" s="68"/>
      <c r="AF21" s="68"/>
    </row>
    <row r="22" spans="2:32" s="21" customFormat="1" ht="24" customHeight="1" x14ac:dyDescent="0.2">
      <c r="B22" s="201"/>
      <c r="C22" s="202"/>
      <c r="D22" s="203"/>
      <c r="E22" s="66"/>
      <c r="F22" s="130"/>
      <c r="G22" s="67"/>
      <c r="H22" s="66"/>
      <c r="I22" s="130"/>
      <c r="J22" s="67"/>
      <c r="K22" s="66"/>
      <c r="L22" s="130"/>
      <c r="M22" s="67"/>
      <c r="N22" s="66"/>
      <c r="O22" s="130"/>
      <c r="P22" s="67"/>
      <c r="Q22" s="66"/>
      <c r="R22" s="72">
        <v>2</v>
      </c>
      <c r="S22" s="67"/>
      <c r="T22" s="66"/>
      <c r="U22" s="130"/>
      <c r="V22" s="67"/>
      <c r="W22" s="66"/>
      <c r="X22" s="72">
        <v>10</v>
      </c>
      <c r="Y22" s="67"/>
      <c r="Z22" s="68"/>
      <c r="AA22" s="69"/>
      <c r="AB22" s="68"/>
      <c r="AC22" s="68"/>
      <c r="AD22" s="69"/>
      <c r="AE22" s="68"/>
      <c r="AF22" s="68"/>
    </row>
    <row r="23" spans="2:32" s="70" customFormat="1" ht="24" customHeight="1" x14ac:dyDescent="0.2">
      <c r="F23" s="204" t="str">
        <f>IF(OR(F21=0, F22=0), "?",IF(F21/F22=E19,"J","L"))</f>
        <v>?</v>
      </c>
      <c r="I23" s="204" t="str">
        <f>IF(OR(I21=0, I22=0), "?",IF(I21/I22=H19,"J","L"))</f>
        <v>?</v>
      </c>
      <c r="L23" s="204" t="str">
        <f>IF(L22=0, "?",IF(L21/L22=K19,"J","L"))</f>
        <v>?</v>
      </c>
      <c r="O23" s="204" t="str">
        <f>IF(OR(O21=0, O22=0), "?",IF(O21/O22=N19,"J","L"))</f>
        <v>?</v>
      </c>
      <c r="R23" s="204" t="str">
        <f>IF(OR(R21=0, R22=0), "?",IF(R21/R22=Q19,"J","L"))</f>
        <v>?</v>
      </c>
      <c r="U23" s="204" t="str">
        <f>IF(OR(U21=0, U22=0), "?",IF(U21/U22=T19,"J","L"))</f>
        <v>?</v>
      </c>
      <c r="X23" s="204" t="str">
        <f>IF(OR(X21=0, X22=0), "?",IF(X21/X22=W19,"J","L"))</f>
        <v>?</v>
      </c>
    </row>
    <row r="24" spans="2:32" s="21" customFormat="1" ht="24" customHeight="1" x14ac:dyDescent="0.2">
      <c r="F24" s="204"/>
      <c r="I24" s="204"/>
      <c r="L24" s="204"/>
      <c r="O24" s="204"/>
      <c r="R24" s="204"/>
      <c r="U24" s="204"/>
      <c r="X24" s="204"/>
    </row>
    <row r="25" spans="2:32" s="21" customFormat="1" ht="24" customHeight="1" x14ac:dyDescent="0.2"/>
    <row r="26" spans="2:32" s="21" customFormat="1" ht="24" customHeight="1" x14ac:dyDescent="0.2"/>
    <row r="27" spans="2:32" s="21" customFormat="1" ht="24" customHeight="1" x14ac:dyDescent="0.2"/>
    <row r="28" spans="2:32" s="21" customFormat="1" ht="24" customHeight="1" x14ac:dyDescent="0.2"/>
    <row r="29" spans="2:32" s="21" customFormat="1" ht="24" customHeight="1" x14ac:dyDescent="0.2"/>
    <row r="30" spans="2:32" s="21" customFormat="1" ht="24" customHeight="1" x14ac:dyDescent="0.2"/>
    <row r="31" spans="2:32" s="21" customFormat="1" ht="24" customHeight="1" x14ac:dyDescent="0.2"/>
    <row r="32" spans="2:32" s="21" customFormat="1" ht="24" customHeight="1" x14ac:dyDescent="0.2"/>
    <row r="33" s="21" customFormat="1" ht="24" customHeight="1" x14ac:dyDescent="0.2"/>
    <row r="34" s="21" customFormat="1" ht="24" customHeight="1" x14ac:dyDescent="0.2"/>
    <row r="35" s="21" customFormat="1" ht="24" customHeight="1" x14ac:dyDescent="0.2"/>
    <row r="36" s="21" customFormat="1" ht="24" customHeight="1" x14ac:dyDescent="0.2"/>
    <row r="37" s="21" customFormat="1" ht="24" customHeight="1" x14ac:dyDescent="0.2"/>
    <row r="38" s="21" customFormat="1" ht="24" customHeight="1" x14ac:dyDescent="0.2"/>
    <row r="39" s="21" customFormat="1" ht="24" customHeight="1" x14ac:dyDescent="0.2"/>
  </sheetData>
  <sheetProtection sheet="1" objects="1" scenarios="1"/>
  <mergeCells count="34">
    <mergeCell ref="H11:J12"/>
    <mergeCell ref="K11:M12"/>
    <mergeCell ref="N11:P12"/>
    <mergeCell ref="L14:L15"/>
    <mergeCell ref="O14:O15"/>
    <mergeCell ref="B9:D10"/>
    <mergeCell ref="B11:D11"/>
    <mergeCell ref="B12:D12"/>
    <mergeCell ref="F14:F15"/>
    <mergeCell ref="E11:G12"/>
    <mergeCell ref="U23:U24"/>
    <mergeCell ref="X23:X24"/>
    <mergeCell ref="O23:O24"/>
    <mergeCell ref="Q11:S12"/>
    <mergeCell ref="U14:U15"/>
    <mergeCell ref="X14:X15"/>
    <mergeCell ref="N19:P20"/>
    <mergeCell ref="Q19:S20"/>
    <mergeCell ref="T19:V20"/>
    <mergeCell ref="T11:V12"/>
    <mergeCell ref="W11:Y12"/>
    <mergeCell ref="W19:Y20"/>
    <mergeCell ref="R14:R15"/>
    <mergeCell ref="R23:R24"/>
    <mergeCell ref="B19:D19"/>
    <mergeCell ref="E19:G20"/>
    <mergeCell ref="H19:J20"/>
    <mergeCell ref="K19:M20"/>
    <mergeCell ref="B20:D20"/>
    <mergeCell ref="B21:D22"/>
    <mergeCell ref="F23:F24"/>
    <mergeCell ref="I23:I24"/>
    <mergeCell ref="L23:L24"/>
    <mergeCell ref="I14:I15"/>
  </mergeCells>
  <phoneticPr fontId="3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17</vt:i4>
      </vt:variant>
      <vt:variant>
        <vt:lpstr>Imenovani obsegi</vt:lpstr>
      </vt:variant>
      <vt:variant>
        <vt:i4>3</vt:i4>
      </vt:variant>
    </vt:vector>
  </HeadingPairs>
  <TitlesOfParts>
    <vt:vector size="20" baseType="lpstr">
      <vt:lpstr>N1</vt:lpstr>
      <vt:lpstr>G1</vt:lpstr>
      <vt:lpstr>G2</vt:lpstr>
      <vt:lpstr>D_C_1</vt:lpstr>
      <vt:lpstr>D_C_2</vt:lpstr>
      <vt:lpstr>D_C_3</vt:lpstr>
      <vt:lpstr>Poltrak</vt:lpstr>
      <vt:lpstr>Od_1</vt:lpstr>
      <vt:lpstr>Nar.š_1</vt:lpstr>
      <vt:lpstr>Nar.š._2</vt:lpstr>
      <vt:lpstr>Š_I</vt:lpstr>
      <vt:lpstr>U_K</vt:lpstr>
      <vt:lpstr>Pretvori</vt:lpstr>
      <vt:lpstr>Raz_1</vt:lpstr>
      <vt:lpstr>Raz_2</vt:lpstr>
      <vt:lpstr>Kraj</vt:lpstr>
      <vt:lpstr>Velik</vt:lpstr>
      <vt:lpstr>D_C_1!Področje_tiskanja</vt:lpstr>
      <vt:lpstr>D_C_2!Področje_tiskanja</vt:lpstr>
      <vt:lpstr>D_C_3!Področje_tiskanja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Damjana Vidmar</dc:creator>
  <cp:lastModifiedBy>Damjana</cp:lastModifiedBy>
  <cp:lastPrinted>2004-11-21T06:59:42Z</cp:lastPrinted>
  <dcterms:created xsi:type="dcterms:W3CDTF">2004-10-31T15:19:59Z</dcterms:created>
  <dcterms:modified xsi:type="dcterms:W3CDTF">2023-01-12T18:12:21Z</dcterms:modified>
</cp:coreProperties>
</file>